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6"/>
  <workbookPr defaultThemeVersion="166925"/>
  <mc:AlternateContent xmlns:mc="http://schemas.openxmlformats.org/markup-compatibility/2006">
    <mc:Choice Requires="x15">
      <x15ac:absPath xmlns:x15ac="http://schemas.microsoft.com/office/spreadsheetml/2010/11/ac" url="N:\ASA Economico Consiglieri\Documenti_condivisi\File_Pubblicazione_Art_14\c) Compensi connessi all’assunzione della carica\Anno_2022\"/>
    </mc:Choice>
  </mc:AlternateContent>
  <xr:revisionPtr revIDLastSave="0" documentId="13_ncr:1_{1E2F5C6C-5BDB-40AD-ABB4-4ACD476D39BE}" xr6:coauthVersionLast="36" xr6:coauthVersionMax="36" xr10:uidLastSave="{00000000-0000-0000-0000-000000000000}"/>
  <bookViews>
    <workbookView xWindow="0" yWindow="0" windowWidth="28800" windowHeight="13425" tabRatio="500" firstSheet="5" activeTab="11" xr2:uid="{00000000-000D-0000-FFFF-FFFF00000000}"/>
  </bookViews>
  <sheets>
    <sheet name="Gennaio 2022" sheetId="1" r:id="rId1"/>
    <sheet name="Febbraio 2022" sheetId="2" r:id="rId2"/>
    <sheet name="Marzo 2022" sheetId="3" r:id="rId3"/>
    <sheet name="Aprile 2022" sheetId="4" r:id="rId4"/>
    <sheet name="Maggio 2022" sheetId="5" r:id="rId5"/>
    <sheet name="Giugno 2022" sheetId="6" r:id="rId6"/>
    <sheet name="Luglio 2022" sheetId="7" r:id="rId7"/>
    <sheet name="Agosto 2022" sheetId="8" r:id="rId8"/>
    <sheet name="Settembre 2022" sheetId="9" r:id="rId9"/>
    <sheet name="Ottobre 2022" sheetId="10" r:id="rId10"/>
    <sheet name="Novembre 2022" sheetId="11" r:id="rId11"/>
    <sheet name="Dicembre 2022" sheetId="12" r:id="rId12"/>
  </sheets>
  <calcPr calcId="191029"/>
</workbook>
</file>

<file path=xl/calcChain.xml><?xml version="1.0" encoding="utf-8"?>
<calcChain xmlns="http://schemas.openxmlformats.org/spreadsheetml/2006/main">
  <c r="G37" i="12" l="1"/>
  <c r="E17" i="12"/>
  <c r="F17" i="12" s="1"/>
  <c r="G17" i="12"/>
  <c r="G14" i="12"/>
  <c r="G11" i="12"/>
  <c r="G7" i="12"/>
  <c r="G6" i="12"/>
  <c r="G5" i="12"/>
  <c r="F40" i="12"/>
  <c r="F39" i="12"/>
  <c r="F38" i="12"/>
  <c r="F37" i="12"/>
  <c r="F36" i="12"/>
  <c r="F35" i="12"/>
  <c r="F34" i="12"/>
  <c r="F33" i="12"/>
  <c r="F32" i="12"/>
  <c r="F31" i="12"/>
  <c r="F30" i="12"/>
  <c r="F29" i="12"/>
  <c r="F28" i="12"/>
  <c r="F27" i="12"/>
  <c r="F26" i="12"/>
  <c r="F25" i="12"/>
  <c r="F24" i="12"/>
  <c r="F23" i="12"/>
  <c r="F22" i="12"/>
  <c r="F21" i="12"/>
  <c r="F20" i="12"/>
  <c r="F19" i="12"/>
  <c r="F18" i="12"/>
  <c r="F16" i="12"/>
  <c r="F15" i="12"/>
  <c r="F14" i="12"/>
  <c r="F13" i="12"/>
  <c r="F12" i="12"/>
  <c r="F11" i="12"/>
  <c r="F10" i="12"/>
  <c r="F9" i="12"/>
  <c r="F8" i="12"/>
  <c r="F7" i="12"/>
  <c r="F6" i="12"/>
  <c r="F5" i="12"/>
  <c r="F4" i="12"/>
  <c r="E37" i="10" l="1"/>
  <c r="G37" i="11"/>
  <c r="G18" i="10"/>
  <c r="G20" i="10"/>
  <c r="G24" i="10"/>
  <c r="G17" i="11"/>
  <c r="E17" i="11"/>
  <c r="G14" i="11"/>
  <c r="G11" i="11"/>
  <c r="G7" i="11"/>
  <c r="G6" i="11"/>
  <c r="G5" i="11"/>
  <c r="I25" i="10" l="1"/>
  <c r="I24" i="10"/>
  <c r="I20" i="10"/>
  <c r="I18" i="10"/>
  <c r="F16" i="11"/>
  <c r="F25" i="11"/>
  <c r="F23" i="11"/>
  <c r="F4" i="11"/>
  <c r="L25" i="10"/>
  <c r="F25" i="10"/>
  <c r="L24" i="10"/>
  <c r="F24" i="10"/>
  <c r="L18" i="10"/>
  <c r="F18" i="10"/>
  <c r="F40" i="11"/>
  <c r="F39" i="11"/>
  <c r="F38" i="11"/>
  <c r="F37" i="11"/>
  <c r="F36" i="11"/>
  <c r="F35" i="11"/>
  <c r="F34" i="11"/>
  <c r="F33" i="11"/>
  <c r="F32" i="11"/>
  <c r="F31" i="11"/>
  <c r="F30" i="11"/>
  <c r="F29" i="11"/>
  <c r="F28" i="11"/>
  <c r="F27" i="11"/>
  <c r="F26" i="11"/>
  <c r="F24" i="11"/>
  <c r="F22" i="11"/>
  <c r="F21" i="11"/>
  <c r="F20" i="11"/>
  <c r="F19" i="11"/>
  <c r="F18" i="11"/>
  <c r="F17" i="11"/>
  <c r="F15" i="11"/>
  <c r="F14" i="11"/>
  <c r="F13" i="11"/>
  <c r="F12" i="11"/>
  <c r="F11" i="11"/>
  <c r="F10" i="11"/>
  <c r="F9" i="11"/>
  <c r="F8" i="11"/>
  <c r="F7" i="11"/>
  <c r="F6" i="11"/>
  <c r="F5" i="11"/>
  <c r="L20" i="10"/>
  <c r="F20" i="10"/>
  <c r="G6" i="10" l="1"/>
  <c r="E6" i="10"/>
  <c r="G37" i="10"/>
  <c r="G13" i="10"/>
  <c r="F40" i="10"/>
  <c r="F39" i="10"/>
  <c r="F38" i="10"/>
  <c r="F37" i="10"/>
  <c r="F36" i="10"/>
  <c r="F35" i="10"/>
  <c r="F34" i="10"/>
  <c r="F33" i="10"/>
  <c r="F32" i="10"/>
  <c r="F31" i="10"/>
  <c r="F30" i="10"/>
  <c r="F29" i="10"/>
  <c r="F28" i="10"/>
  <c r="F27" i="10"/>
  <c r="F26" i="10"/>
  <c r="F23" i="10"/>
  <c r="F22" i="10"/>
  <c r="F21" i="10"/>
  <c r="F19" i="10"/>
  <c r="F17" i="10"/>
  <c r="F16" i="10"/>
  <c r="F15" i="10"/>
  <c r="F14" i="10"/>
  <c r="F13" i="10"/>
  <c r="F12" i="10"/>
  <c r="F11" i="10"/>
  <c r="G10" i="10"/>
  <c r="F10" i="10"/>
  <c r="F9" i="10"/>
  <c r="F8" i="10"/>
  <c r="F7" i="10"/>
  <c r="F6" i="10"/>
  <c r="G5" i="10"/>
  <c r="F5" i="10"/>
  <c r="G4" i="10"/>
  <c r="F4" i="10"/>
  <c r="K40" i="9" l="1"/>
  <c r="K39" i="9"/>
  <c r="K38" i="9"/>
  <c r="K37" i="9"/>
  <c r="K36" i="9"/>
  <c r="K35" i="9"/>
  <c r="K34" i="9"/>
  <c r="K33" i="9"/>
  <c r="K32" i="9"/>
  <c r="K31" i="9"/>
  <c r="K30" i="9"/>
  <c r="K29" i="9"/>
  <c r="K28" i="9"/>
  <c r="K27" i="9"/>
  <c r="K26" i="9"/>
  <c r="K25" i="9"/>
  <c r="K24" i="9"/>
  <c r="K23" i="9"/>
  <c r="K22" i="9"/>
  <c r="K21" i="9"/>
  <c r="K20" i="9"/>
  <c r="K19" i="9"/>
  <c r="K18" i="9"/>
  <c r="K17" i="9"/>
  <c r="K16" i="9"/>
  <c r="K15" i="9"/>
  <c r="K14" i="9"/>
  <c r="K13" i="9"/>
  <c r="K12" i="9"/>
  <c r="K11" i="9"/>
  <c r="K10" i="9"/>
  <c r="K9" i="9"/>
  <c r="K8" i="9"/>
  <c r="K7" i="9"/>
  <c r="K6" i="9"/>
  <c r="K5" i="9"/>
  <c r="K4" i="9"/>
  <c r="E40" i="9"/>
  <c r="E39" i="9"/>
  <c r="E38" i="9"/>
  <c r="F37" i="9"/>
  <c r="E37" i="9"/>
  <c r="E36" i="9"/>
  <c r="E35" i="9"/>
  <c r="E34" i="9"/>
  <c r="E33" i="9"/>
  <c r="E32" i="9"/>
  <c r="E31" i="9"/>
  <c r="E30" i="9"/>
  <c r="E29" i="9"/>
  <c r="E28" i="9"/>
  <c r="E27" i="9"/>
  <c r="E26" i="9"/>
  <c r="E25" i="9"/>
  <c r="F24" i="9"/>
  <c r="E24" i="9"/>
  <c r="E23" i="9"/>
  <c r="E22" i="9"/>
  <c r="E21" i="9"/>
  <c r="F20" i="9"/>
  <c r="E20" i="9"/>
  <c r="E19" i="9"/>
  <c r="F18" i="9"/>
  <c r="E18" i="9"/>
  <c r="E17" i="9"/>
  <c r="E16" i="9"/>
  <c r="E15" i="9"/>
  <c r="E14" i="9"/>
  <c r="E13" i="9"/>
  <c r="E12" i="9"/>
  <c r="E11" i="9"/>
  <c r="F10" i="9"/>
  <c r="E10" i="9"/>
  <c r="E9" i="9"/>
  <c r="E8" i="9"/>
  <c r="E7" i="9"/>
  <c r="E6" i="9"/>
  <c r="F5" i="9"/>
  <c r="E5" i="9"/>
  <c r="F4" i="9"/>
  <c r="E4" i="9"/>
  <c r="K40" i="8" l="1"/>
  <c r="E40" i="8"/>
  <c r="K39" i="8"/>
  <c r="E39" i="8"/>
  <c r="K38" i="8"/>
  <c r="E38" i="8"/>
  <c r="K37" i="8"/>
  <c r="F37" i="8"/>
  <c r="E37" i="8"/>
  <c r="K36" i="8"/>
  <c r="E36" i="8"/>
  <c r="K35" i="8"/>
  <c r="E35" i="8"/>
  <c r="K34" i="8"/>
  <c r="E34" i="8"/>
  <c r="K33" i="8"/>
  <c r="E33" i="8"/>
  <c r="K32" i="8"/>
  <c r="E32" i="8"/>
  <c r="K31" i="8"/>
  <c r="E31" i="8"/>
  <c r="K30" i="8"/>
  <c r="E30" i="8"/>
  <c r="K29" i="8"/>
  <c r="E29" i="8"/>
  <c r="K28" i="8"/>
  <c r="E28" i="8"/>
  <c r="K27" i="8"/>
  <c r="E27" i="8"/>
  <c r="K26" i="8"/>
  <c r="E26" i="8"/>
  <c r="K25" i="8"/>
  <c r="E25" i="8"/>
  <c r="K24" i="8"/>
  <c r="F24" i="8"/>
  <c r="E24" i="8"/>
  <c r="K23" i="8"/>
  <c r="E23" i="8"/>
  <c r="K22" i="8"/>
  <c r="E22" i="8"/>
  <c r="K21" i="8"/>
  <c r="E21" i="8"/>
  <c r="K20" i="8"/>
  <c r="F20" i="8"/>
  <c r="E20" i="8"/>
  <c r="K19" i="8"/>
  <c r="E19" i="8"/>
  <c r="K18" i="8"/>
  <c r="F18" i="8"/>
  <c r="E18" i="8"/>
  <c r="K17" i="8"/>
  <c r="E17" i="8"/>
  <c r="K16" i="8"/>
  <c r="E16" i="8"/>
  <c r="K15" i="8"/>
  <c r="E15" i="8"/>
  <c r="K14" i="8"/>
  <c r="E14" i="8"/>
  <c r="K13" i="8"/>
  <c r="E13" i="8"/>
  <c r="K12" i="8"/>
  <c r="E12" i="8"/>
  <c r="K11" i="8"/>
  <c r="E11" i="8"/>
  <c r="K10" i="8"/>
  <c r="F10" i="8"/>
  <c r="E10" i="8"/>
  <c r="K9" i="8"/>
  <c r="E9" i="8"/>
  <c r="K8" i="8"/>
  <c r="E8" i="8"/>
  <c r="K7" i="8"/>
  <c r="E7" i="8"/>
  <c r="K6" i="8"/>
  <c r="E6" i="8"/>
  <c r="K5" i="8"/>
  <c r="F5" i="8"/>
  <c r="E5" i="8"/>
  <c r="K4" i="8"/>
  <c r="F4" i="8"/>
  <c r="E4" i="8"/>
  <c r="K40" i="7" l="1"/>
  <c r="E40" i="7"/>
  <c r="K39" i="7"/>
  <c r="E39" i="7"/>
  <c r="K38" i="7"/>
  <c r="E38" i="7"/>
  <c r="K37" i="7"/>
  <c r="F37" i="7"/>
  <c r="E37" i="7"/>
  <c r="K36" i="7"/>
  <c r="E36" i="7"/>
  <c r="K35" i="7"/>
  <c r="E35" i="7"/>
  <c r="K34" i="7"/>
  <c r="E34" i="7"/>
  <c r="K33" i="7"/>
  <c r="E33" i="7"/>
  <c r="K32" i="7"/>
  <c r="E32" i="7"/>
  <c r="K31" i="7"/>
  <c r="E31" i="7"/>
  <c r="K30" i="7"/>
  <c r="E30" i="7"/>
  <c r="K29" i="7"/>
  <c r="E29" i="7"/>
  <c r="K28" i="7"/>
  <c r="E28" i="7"/>
  <c r="K27" i="7"/>
  <c r="E27" i="7"/>
  <c r="K26" i="7"/>
  <c r="E26" i="7"/>
  <c r="K25" i="7"/>
  <c r="E25" i="7"/>
  <c r="K24" i="7"/>
  <c r="F24" i="7"/>
  <c r="E24" i="7"/>
  <c r="K23" i="7"/>
  <c r="E23" i="7"/>
  <c r="K22" i="7"/>
  <c r="E22" i="7"/>
  <c r="K21" i="7"/>
  <c r="E21" i="7"/>
  <c r="K20" i="7"/>
  <c r="F20" i="7"/>
  <c r="E20" i="7"/>
  <c r="K19" i="7"/>
  <c r="E19" i="7"/>
  <c r="K18" i="7"/>
  <c r="F18" i="7"/>
  <c r="E18" i="7"/>
  <c r="K17" i="7"/>
  <c r="E17" i="7"/>
  <c r="K16" i="7"/>
  <c r="E16" i="7"/>
  <c r="K15" i="7"/>
  <c r="E15" i="7"/>
  <c r="K14" i="7"/>
  <c r="E14" i="7"/>
  <c r="K13" i="7"/>
  <c r="E13" i="7"/>
  <c r="K12" i="7"/>
  <c r="E12" i="7"/>
  <c r="K11" i="7"/>
  <c r="E11" i="7"/>
  <c r="K10" i="7"/>
  <c r="F10" i="7"/>
  <c r="E10" i="7"/>
  <c r="K9" i="7"/>
  <c r="E9" i="7"/>
  <c r="K8" i="7"/>
  <c r="E8" i="7"/>
  <c r="K7" i="7"/>
  <c r="E7" i="7"/>
  <c r="K6" i="7"/>
  <c r="E6" i="7"/>
  <c r="K5" i="7"/>
  <c r="F5" i="7"/>
  <c r="E5" i="7"/>
  <c r="K4" i="7"/>
  <c r="F4" i="7"/>
  <c r="E4" i="7"/>
  <c r="K5" i="6" l="1"/>
  <c r="K6" i="6"/>
  <c r="K7" i="6"/>
  <c r="K8" i="6"/>
  <c r="K9" i="6"/>
  <c r="K10" i="6"/>
  <c r="K11" i="6"/>
  <c r="K12" i="6"/>
  <c r="K13" i="6"/>
  <c r="K14" i="6"/>
  <c r="K15" i="6"/>
  <c r="K16" i="6"/>
  <c r="K17" i="6"/>
  <c r="K18" i="6"/>
  <c r="K19" i="6"/>
  <c r="K20" i="6"/>
  <c r="K21" i="6"/>
  <c r="K22" i="6"/>
  <c r="K23" i="6"/>
  <c r="K24" i="6"/>
  <c r="K25" i="6"/>
  <c r="K26" i="6"/>
  <c r="K27" i="6"/>
  <c r="K28" i="6"/>
  <c r="K29" i="6"/>
  <c r="K30" i="6"/>
  <c r="K31" i="6"/>
  <c r="K32" i="6"/>
  <c r="K33" i="6"/>
  <c r="K34" i="6"/>
  <c r="K35" i="6"/>
  <c r="K36" i="6"/>
  <c r="K37" i="6"/>
  <c r="K38" i="6"/>
  <c r="K39" i="6"/>
  <c r="K40" i="6"/>
  <c r="E40" i="6"/>
  <c r="E39" i="6"/>
  <c r="E38" i="6"/>
  <c r="F37" i="6"/>
  <c r="E37" i="6"/>
  <c r="E36" i="6"/>
  <c r="E35" i="6"/>
  <c r="E34" i="6"/>
  <c r="E33" i="6"/>
  <c r="E32" i="6"/>
  <c r="E31" i="6"/>
  <c r="E30" i="6"/>
  <c r="E29" i="6"/>
  <c r="E28" i="6"/>
  <c r="E27" i="6"/>
  <c r="E26" i="6"/>
  <c r="E25" i="6"/>
  <c r="F24" i="6"/>
  <c r="E24" i="6"/>
  <c r="E23" i="6"/>
  <c r="E22" i="6"/>
  <c r="E21" i="6"/>
  <c r="F20" i="6"/>
  <c r="E20" i="6"/>
  <c r="E19" i="6"/>
  <c r="F18" i="6"/>
  <c r="E18" i="6"/>
  <c r="E17" i="6"/>
  <c r="E16" i="6"/>
  <c r="E15" i="6"/>
  <c r="E14" i="6"/>
  <c r="E13" i="6"/>
  <c r="E12" i="6"/>
  <c r="E11" i="6"/>
  <c r="F10" i="6"/>
  <c r="E10" i="6"/>
  <c r="E9" i="6"/>
  <c r="E8" i="6"/>
  <c r="E7" i="6"/>
  <c r="E6" i="6"/>
  <c r="F5" i="6"/>
  <c r="E5" i="6"/>
  <c r="K4" i="6"/>
  <c r="F4" i="6"/>
  <c r="E4" i="6"/>
  <c r="K40" i="5" l="1"/>
  <c r="E40" i="5"/>
  <c r="K39" i="5"/>
  <c r="E39" i="5"/>
  <c r="K38" i="5"/>
  <c r="E38" i="5"/>
  <c r="H37" i="5"/>
  <c r="K37" i="5" s="1"/>
  <c r="F37" i="5"/>
  <c r="E37" i="5"/>
  <c r="K36" i="5"/>
  <c r="E36" i="5"/>
  <c r="K35" i="5"/>
  <c r="E35" i="5"/>
  <c r="K34" i="5"/>
  <c r="E34" i="5"/>
  <c r="K33" i="5"/>
  <c r="E33" i="5"/>
  <c r="K32" i="5"/>
  <c r="E32" i="5"/>
  <c r="K31" i="5"/>
  <c r="E31" i="5"/>
  <c r="K30" i="5"/>
  <c r="E30" i="5"/>
  <c r="K29" i="5"/>
  <c r="E29" i="5"/>
  <c r="K28" i="5"/>
  <c r="H28" i="5"/>
  <c r="E28" i="5"/>
  <c r="K27" i="5"/>
  <c r="E27" i="5"/>
  <c r="K26" i="5"/>
  <c r="E26" i="5"/>
  <c r="K25" i="5"/>
  <c r="E25" i="5"/>
  <c r="K24" i="5"/>
  <c r="F24" i="5"/>
  <c r="E24" i="5"/>
  <c r="K23" i="5"/>
  <c r="E23" i="5"/>
  <c r="K22" i="5"/>
  <c r="E22" i="5"/>
  <c r="K21" i="5"/>
  <c r="E21" i="5"/>
  <c r="K20" i="5"/>
  <c r="F20" i="5"/>
  <c r="E20" i="5"/>
  <c r="K19" i="5"/>
  <c r="E19" i="5"/>
  <c r="K18" i="5"/>
  <c r="F18" i="5"/>
  <c r="E18" i="5"/>
  <c r="K17" i="5"/>
  <c r="E17" i="5"/>
  <c r="K16" i="5"/>
  <c r="E16" i="5"/>
  <c r="K15" i="5"/>
  <c r="E15" i="5"/>
  <c r="K14" i="5"/>
  <c r="E14" i="5"/>
  <c r="K13" i="5"/>
  <c r="E13" i="5"/>
  <c r="K12" i="5"/>
  <c r="E12" i="5"/>
  <c r="K11" i="5"/>
  <c r="E11" i="5"/>
  <c r="K10" i="5"/>
  <c r="H10" i="5"/>
  <c r="F10" i="5"/>
  <c r="E10" i="5"/>
  <c r="K9" i="5"/>
  <c r="E9" i="5"/>
  <c r="H8" i="5"/>
  <c r="K8" i="5" s="1"/>
  <c r="E8" i="5"/>
  <c r="K7" i="5"/>
  <c r="E7" i="5"/>
  <c r="K6" i="5"/>
  <c r="E6" i="5"/>
  <c r="H5" i="5"/>
  <c r="K5" i="5" s="1"/>
  <c r="F5" i="5"/>
  <c r="E5" i="5"/>
  <c r="K4" i="5"/>
  <c r="F4" i="5"/>
  <c r="E4" i="5"/>
  <c r="K40" i="4"/>
  <c r="E40" i="4"/>
  <c r="K39" i="4"/>
  <c r="E39" i="4"/>
  <c r="K38" i="4"/>
  <c r="E38" i="4"/>
  <c r="K37" i="4"/>
  <c r="F37" i="4"/>
  <c r="E37" i="4"/>
  <c r="K36" i="4"/>
  <c r="E36" i="4"/>
  <c r="K35" i="4"/>
  <c r="E35" i="4"/>
  <c r="K34" i="4"/>
  <c r="E34" i="4"/>
  <c r="K33" i="4"/>
  <c r="E33" i="4"/>
  <c r="K32" i="4"/>
  <c r="E32" i="4"/>
  <c r="K31" i="4"/>
  <c r="E31" i="4"/>
  <c r="K30" i="4"/>
  <c r="E30" i="4"/>
  <c r="K29" i="4"/>
  <c r="E29" i="4"/>
  <c r="K28" i="4"/>
  <c r="E28" i="4"/>
  <c r="K27" i="4"/>
  <c r="E27" i="4"/>
  <c r="K26" i="4"/>
  <c r="E26" i="4"/>
  <c r="K25" i="4"/>
  <c r="E25" i="4"/>
  <c r="K24" i="4"/>
  <c r="F24" i="4"/>
  <c r="E24" i="4"/>
  <c r="K23" i="4"/>
  <c r="E23" i="4"/>
  <c r="K22" i="4"/>
  <c r="E22" i="4"/>
  <c r="K21" i="4"/>
  <c r="E21" i="4"/>
  <c r="K20" i="4"/>
  <c r="F20" i="4"/>
  <c r="E20" i="4"/>
  <c r="K19" i="4"/>
  <c r="E19" i="4"/>
  <c r="L18" i="4"/>
  <c r="K18" i="4"/>
  <c r="F18" i="4"/>
  <c r="E18" i="4"/>
  <c r="K17" i="4"/>
  <c r="E17" i="4"/>
  <c r="K16" i="4"/>
  <c r="E16" i="4"/>
  <c r="K15" i="4"/>
  <c r="E15" i="4"/>
  <c r="K14" i="4"/>
  <c r="E14" i="4"/>
  <c r="K13" i="4"/>
  <c r="E13" i="4"/>
  <c r="K12" i="4"/>
  <c r="E12" i="4"/>
  <c r="K11" i="4"/>
  <c r="E11" i="4"/>
  <c r="K10" i="4"/>
  <c r="F10" i="4"/>
  <c r="E10" i="4"/>
  <c r="K9" i="4"/>
  <c r="E9" i="4"/>
  <c r="K8" i="4"/>
  <c r="E8" i="4"/>
  <c r="K7" i="4"/>
  <c r="E7" i="4"/>
  <c r="K6" i="4"/>
  <c r="E6" i="4"/>
  <c r="K5" i="4"/>
  <c r="F5" i="4"/>
  <c r="E5" i="4"/>
  <c r="K4" i="4"/>
  <c r="F4" i="4"/>
  <c r="E4" i="4"/>
  <c r="K40" i="3"/>
  <c r="E40" i="3"/>
  <c r="K39" i="3"/>
  <c r="E39" i="3"/>
  <c r="K38" i="3"/>
  <c r="E38" i="3"/>
  <c r="K37" i="3"/>
  <c r="F37" i="3"/>
  <c r="E37" i="3"/>
  <c r="K36" i="3"/>
  <c r="E36" i="3"/>
  <c r="K35" i="3"/>
  <c r="E35" i="3"/>
  <c r="K34" i="3"/>
  <c r="E34" i="3"/>
  <c r="K33" i="3"/>
  <c r="E33" i="3"/>
  <c r="K32" i="3"/>
  <c r="E32" i="3"/>
  <c r="K31" i="3"/>
  <c r="E31" i="3"/>
  <c r="K30" i="3"/>
  <c r="E30" i="3"/>
  <c r="K29" i="3"/>
  <c r="E29" i="3"/>
  <c r="K28" i="3"/>
  <c r="E28" i="3"/>
  <c r="K27" i="3"/>
  <c r="E27" i="3"/>
  <c r="K26" i="3"/>
  <c r="E26" i="3"/>
  <c r="K25" i="3"/>
  <c r="E25" i="3"/>
  <c r="K24" i="3"/>
  <c r="F24" i="3"/>
  <c r="E24" i="3"/>
  <c r="K23" i="3"/>
  <c r="E23" i="3"/>
  <c r="K22" i="3"/>
  <c r="E22" i="3"/>
  <c r="K21" i="3"/>
  <c r="E21" i="3"/>
  <c r="K20" i="3"/>
  <c r="F20" i="3"/>
  <c r="E20" i="3"/>
  <c r="K19" i="3"/>
  <c r="E19" i="3"/>
  <c r="K18" i="3"/>
  <c r="F18" i="3"/>
  <c r="E18" i="3"/>
  <c r="K17" i="3"/>
  <c r="E17" i="3"/>
  <c r="K16" i="3"/>
  <c r="E16" i="3"/>
  <c r="K15" i="3"/>
  <c r="E15" i="3"/>
  <c r="K14" i="3"/>
  <c r="E14" i="3"/>
  <c r="K13" i="3"/>
  <c r="E13" i="3"/>
  <c r="K12" i="3"/>
  <c r="E12" i="3"/>
  <c r="K11" i="3"/>
  <c r="E11" i="3"/>
  <c r="K10" i="3"/>
  <c r="F10" i="3"/>
  <c r="E10" i="3"/>
  <c r="K9" i="3"/>
  <c r="E9" i="3"/>
  <c r="K8" i="3"/>
  <c r="E8" i="3"/>
  <c r="K7" i="3"/>
  <c r="E7" i="3"/>
  <c r="K6" i="3"/>
  <c r="E6" i="3"/>
  <c r="K5" i="3"/>
  <c r="F5" i="3"/>
  <c r="E5" i="3"/>
  <c r="K4" i="3"/>
  <c r="F4" i="3"/>
  <c r="E4" i="3"/>
  <c r="K40" i="2"/>
  <c r="E40" i="2"/>
  <c r="K39" i="2"/>
  <c r="E39" i="2"/>
  <c r="K38" i="2"/>
  <c r="E38" i="2"/>
  <c r="K37" i="2"/>
  <c r="F37" i="2"/>
  <c r="E37" i="2"/>
  <c r="K36" i="2"/>
  <c r="E36" i="2"/>
  <c r="K35" i="2"/>
  <c r="E35" i="2"/>
  <c r="K34" i="2"/>
  <c r="E34" i="2"/>
  <c r="K33" i="2"/>
  <c r="E33" i="2"/>
  <c r="K32" i="2"/>
  <c r="E32" i="2"/>
  <c r="K31" i="2"/>
  <c r="E31" i="2"/>
  <c r="K30" i="2"/>
  <c r="E30" i="2"/>
  <c r="K29" i="2"/>
  <c r="E29" i="2"/>
  <c r="K28" i="2"/>
  <c r="E28" i="2"/>
  <c r="K27" i="2"/>
  <c r="E27" i="2"/>
  <c r="K26" i="2"/>
  <c r="E26" i="2"/>
  <c r="K25" i="2"/>
  <c r="E25" i="2"/>
  <c r="K24" i="2"/>
  <c r="F24" i="2"/>
  <c r="E24" i="2"/>
  <c r="K23" i="2"/>
  <c r="E23" i="2"/>
  <c r="K22" i="2"/>
  <c r="E22" i="2"/>
  <c r="K21" i="2"/>
  <c r="E21" i="2"/>
  <c r="K20" i="2"/>
  <c r="F20" i="2"/>
  <c r="E20" i="2"/>
  <c r="K19" i="2"/>
  <c r="E19" i="2"/>
  <c r="K18" i="2"/>
  <c r="F18" i="2"/>
  <c r="E18" i="2"/>
  <c r="K17" i="2"/>
  <c r="E17" i="2"/>
  <c r="K16" i="2"/>
  <c r="E16" i="2"/>
  <c r="K15" i="2"/>
  <c r="E15" i="2"/>
  <c r="K14" i="2"/>
  <c r="E14" i="2"/>
  <c r="K13" i="2"/>
  <c r="E13" i="2"/>
  <c r="K12" i="2"/>
  <c r="E12" i="2"/>
  <c r="K11" i="2"/>
  <c r="E11" i="2"/>
  <c r="K10" i="2"/>
  <c r="F10" i="2"/>
  <c r="E10" i="2"/>
  <c r="K9" i="2"/>
  <c r="E9" i="2"/>
  <c r="K8" i="2"/>
  <c r="E8" i="2"/>
  <c r="K7" i="2"/>
  <c r="E7" i="2"/>
  <c r="K6" i="2"/>
  <c r="E6" i="2"/>
  <c r="K5" i="2"/>
  <c r="F5" i="2"/>
  <c r="E5" i="2"/>
  <c r="K4" i="2"/>
  <c r="F4" i="2"/>
  <c r="E4" i="2"/>
  <c r="J40" i="1"/>
  <c r="E40" i="1"/>
  <c r="J39" i="1"/>
  <c r="E39" i="1"/>
  <c r="J38" i="1"/>
  <c r="E38" i="1"/>
  <c r="J37" i="1"/>
  <c r="F37" i="1"/>
  <c r="E37" i="1"/>
  <c r="J36" i="1"/>
  <c r="E36" i="1"/>
  <c r="J35" i="1"/>
  <c r="E35" i="1"/>
  <c r="J34" i="1"/>
  <c r="E34" i="1"/>
  <c r="J33" i="1"/>
  <c r="E33" i="1"/>
  <c r="J32" i="1"/>
  <c r="E32" i="1"/>
  <c r="J31" i="1"/>
  <c r="E31" i="1"/>
  <c r="J30" i="1"/>
  <c r="E30" i="1"/>
  <c r="J29" i="1"/>
  <c r="E29" i="1"/>
  <c r="J28" i="1"/>
  <c r="E28" i="1"/>
  <c r="J27" i="1"/>
  <c r="E27" i="1"/>
  <c r="J26" i="1"/>
  <c r="E26" i="1"/>
  <c r="J25" i="1"/>
  <c r="E25" i="1"/>
  <c r="J24" i="1"/>
  <c r="F24" i="1"/>
  <c r="E24" i="1"/>
  <c r="J23" i="1"/>
  <c r="E23" i="1"/>
  <c r="J22" i="1"/>
  <c r="E22" i="1"/>
  <c r="J21" i="1"/>
  <c r="E21" i="1"/>
  <c r="J20" i="1"/>
  <c r="F20" i="1"/>
  <c r="E20" i="1"/>
  <c r="J19" i="1"/>
  <c r="E19" i="1"/>
  <c r="J18" i="1"/>
  <c r="F18" i="1"/>
  <c r="E18" i="1"/>
  <c r="J17" i="1"/>
  <c r="E17" i="1"/>
  <c r="J16" i="1"/>
  <c r="E16" i="1"/>
  <c r="J15" i="1"/>
  <c r="E15" i="1"/>
  <c r="J14" i="1"/>
  <c r="E14" i="1"/>
  <c r="J13" i="1"/>
  <c r="E13" i="1"/>
  <c r="J12" i="1"/>
  <c r="E12" i="1"/>
  <c r="J11" i="1"/>
  <c r="E11" i="1"/>
  <c r="J10" i="1"/>
  <c r="F10" i="1"/>
  <c r="E10" i="1"/>
  <c r="J9" i="1"/>
  <c r="E9" i="1"/>
  <c r="J8" i="1"/>
  <c r="E8" i="1"/>
  <c r="J7" i="1"/>
  <c r="E7" i="1"/>
  <c r="J6" i="1"/>
  <c r="E6" i="1"/>
  <c r="J5" i="1"/>
  <c r="F5" i="1"/>
  <c r="E5" i="1"/>
  <c r="J4" i="1"/>
  <c r="F4" i="1"/>
  <c r="E4" i="1"/>
</calcChain>
</file>

<file path=xl/sharedStrings.xml><?xml version="1.0" encoding="utf-8"?>
<sst xmlns="http://schemas.openxmlformats.org/spreadsheetml/2006/main" count="694" uniqueCount="78">
  <si>
    <t>MESE DI GENNAIO 2022</t>
  </si>
  <si>
    <t>N.</t>
  </si>
  <si>
    <t>Consigliere/Assessore</t>
  </si>
  <si>
    <t xml:space="preserve">Indennità di carica </t>
  </si>
  <si>
    <t xml:space="preserve">Indennità di funzione </t>
  </si>
  <si>
    <t xml:space="preserve">Totale Indennità </t>
  </si>
  <si>
    <t>Totale Indennità netta *</t>
  </si>
  <si>
    <t>Rimborso spese per l'esercizio del mandato -  quota fissa</t>
  </si>
  <si>
    <t>Rimborso spese per l'esercizio del mandato -  quota variabile</t>
  </si>
  <si>
    <t>Decurtazioni</t>
  </si>
  <si>
    <t>Totale rimborso spese</t>
  </si>
  <si>
    <t>Rimborso spese missioni</t>
  </si>
  <si>
    <t xml:space="preserve">ACQUAROLI FRANCESCO </t>
  </si>
  <si>
    <t xml:space="preserve">AGUZZI STEFANO </t>
  </si>
  <si>
    <t>ANTONINI ANDREA MARIA</t>
  </si>
  <si>
    <t>ASSENTI ANDREA</t>
  </si>
  <si>
    <t>AUSILI MARCO</t>
  </si>
  <si>
    <t>BAIOCCHI NICOLA</t>
  </si>
  <si>
    <t>BALDELLI FRANCESCO</t>
  </si>
  <si>
    <t>BIANCANI  ANDREA</t>
  </si>
  <si>
    <t>BILO' MIRKO</t>
  </si>
  <si>
    <t>BIONDI CHIARA</t>
  </si>
  <si>
    <t>BORA MANUELA</t>
  </si>
  <si>
    <t>BORRONI PIERPAOLO</t>
  </si>
  <si>
    <t>CANCELLIERI GIORGIO</t>
  </si>
  <si>
    <t>CARANCINI ROMANO</t>
  </si>
  <si>
    <t>CARLONI MIRCO</t>
  </si>
  <si>
    <t>CASINI ANNA</t>
  </si>
  <si>
    <t>CASTELLI GUIDO</t>
  </si>
  <si>
    <t>CESETTI FABRIZIO</t>
  </si>
  <si>
    <t>CICCIOLI CARLO</t>
  </si>
  <si>
    <t>LATINI DINO</t>
  </si>
  <si>
    <t xml:space="preserve">LATINI GIORGIA </t>
  </si>
  <si>
    <t>LEONARDI ELENA</t>
  </si>
  <si>
    <t>LUPINI SIMONA</t>
  </si>
  <si>
    <t>MANGIALARDI MAURIZIO</t>
  </si>
  <si>
    <t>MARCOZZI JESSICA</t>
  </si>
  <si>
    <t>MARINANGELI MARCO</t>
  </si>
  <si>
    <t>MARINELLI RENZO</t>
  </si>
  <si>
    <t>MASTROVINCENZO ANTONIO</t>
  </si>
  <si>
    <t>MENGHI ANNA</t>
  </si>
  <si>
    <t>PASQUI GIANLUCA</t>
  </si>
  <si>
    <t>PUTZU ANDREA</t>
  </si>
  <si>
    <t>ROSSI GIACOMO</t>
  </si>
  <si>
    <t>RUGGERI MARTA CARMELA RAIMONDA</t>
  </si>
  <si>
    <t>SALTAMARTINI FILIPPO</t>
  </si>
  <si>
    <t>SANTARELLI LUCA</t>
  </si>
  <si>
    <t>SERFILIPPI LUCA</t>
  </si>
  <si>
    <t>VITRI MICAELA</t>
  </si>
  <si>
    <t>*</t>
  </si>
  <si>
    <t>Nota: l'importo dell'indennità netta del singolo Consigliere può variare in base all'eventuale applicazione delle seguenti variabili:</t>
  </si>
  <si>
    <t>Contributi previdenziali onerosi</t>
  </si>
  <si>
    <t>Termine periodo contribuzione obbligatoria per indennità di fine mandato</t>
  </si>
  <si>
    <t>Applicazione detrazioni per carichi di famiglia</t>
  </si>
  <si>
    <t>Applicazione aliquota IRPEF fissa</t>
  </si>
  <si>
    <t>Trattenute di altra natura</t>
  </si>
  <si>
    <t>MESE DI FEBBRAIO 2022</t>
  </si>
  <si>
    <t xml:space="preserve">Arretrati dicembre - Rimborso spese per l'esercizio del mandato -  quota variabile </t>
  </si>
  <si>
    <t>MESE DI MARZO 2022</t>
  </si>
  <si>
    <t xml:space="preserve">Arretrati gennaio - Rimborso spese per l'esercizio del mandato -  quota variabile </t>
  </si>
  <si>
    <t>MESE DI APRILE 2022</t>
  </si>
  <si>
    <t>MESE DI MAGGIO 2022</t>
  </si>
  <si>
    <t>MESE DI GIUGNO 2022</t>
  </si>
  <si>
    <t>MESE DI LUGLIO 2022</t>
  </si>
  <si>
    <t>MESE DI AGOSTO 2022</t>
  </si>
  <si>
    <t>MESE DI SETTEMBRE 2022</t>
  </si>
  <si>
    <t>MESE DI OTTOBRE 2022</t>
  </si>
  <si>
    <t>MESE DI NOVEMBRE 2022</t>
  </si>
  <si>
    <t>ACCIARRI MONICA</t>
  </si>
  <si>
    <t>ELEZI LINDITA</t>
  </si>
  <si>
    <t>LIVI SIMONE</t>
  </si>
  <si>
    <t>BRANDONI GOFFREDO</t>
  </si>
  <si>
    <t>Periodo di liquidazione</t>
  </si>
  <si>
    <t>25/10 - 30/11/2022</t>
  </si>
  <si>
    <t>19/10 - 30/11/2022</t>
  </si>
  <si>
    <t>1 - 12 ottobre 2022</t>
  </si>
  <si>
    <t>MESE DI DICEMBRE 2022</t>
  </si>
  <si>
    <t xml:space="preserve">Arretrati ottobre - Rimborso spese per l'esercizio del mandato -  quota variabile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</si>
</sst>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21" x14ac:knownFonts="1">
    <font>
      <sz val="10"/>
      <name val="Arial"/>
    </font>
    <font>
      <sz val="10"/>
      <color rgb="FFFFFFFF"/>
      <name val="Arial"/>
      <charset val="1"/>
    </font>
    <font>
      <b/>
      <sz val="10"/>
      <color rgb="FF000000"/>
      <name val="Arial"/>
      <charset val="1"/>
    </font>
    <font>
      <sz val="10"/>
      <color rgb="FFCC0000"/>
      <name val="Arial"/>
      <charset val="1"/>
    </font>
    <font>
      <b/>
      <sz val="10"/>
      <color rgb="FFFFFFFF"/>
      <name val="Arial"/>
      <charset val="1"/>
    </font>
    <font>
      <i/>
      <sz val="10"/>
      <color rgb="FF808080"/>
      <name val="Arial"/>
      <charset val="1"/>
    </font>
    <font>
      <sz val="10"/>
      <color rgb="FF006600"/>
      <name val="Arial"/>
      <charset val="1"/>
    </font>
    <font>
      <sz val="18"/>
      <color rgb="FF000000"/>
      <name val="Arial"/>
      <charset val="1"/>
    </font>
    <font>
      <sz val="12"/>
      <color rgb="FF000000"/>
      <name val="Arial"/>
      <charset val="1"/>
    </font>
    <font>
      <u/>
      <sz val="10"/>
      <color rgb="FF0000EE"/>
      <name val="Arial"/>
      <charset val="1"/>
    </font>
    <font>
      <sz val="10"/>
      <color rgb="FF996600"/>
      <name val="Arial"/>
      <charset val="1"/>
    </font>
    <font>
      <sz val="10"/>
      <color rgb="FF333333"/>
      <name val="Arial"/>
      <charset val="1"/>
    </font>
    <font>
      <sz val="10"/>
      <name val="Arial"/>
      <charset val="1"/>
    </font>
    <font>
      <b/>
      <sz val="10"/>
      <name val="Arial"/>
      <family val="2"/>
      <charset val="1"/>
    </font>
    <font>
      <b/>
      <sz val="9"/>
      <name val="Arial"/>
      <family val="2"/>
      <charset val="1"/>
    </font>
    <font>
      <b/>
      <sz val="9"/>
      <name val="Arial"/>
      <charset val="1"/>
    </font>
    <font>
      <b/>
      <sz val="9"/>
      <color rgb="FF000000"/>
      <name val="Arial"/>
      <charset val="1"/>
    </font>
    <font>
      <b/>
      <sz val="9"/>
      <color rgb="FF000000"/>
      <name val="Arial"/>
      <family val="2"/>
      <charset val="1"/>
    </font>
    <font>
      <sz val="9"/>
      <name val="Arial"/>
      <charset val="1"/>
    </font>
    <font>
      <sz val="9"/>
      <name val="Arial"/>
      <family val="2"/>
      <charset val="1"/>
    </font>
    <font>
      <sz val="9"/>
      <name val="Arial"/>
    </font>
  </fonts>
  <fills count="9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  <fill>
      <patternFill patternType="solid">
        <fgColor rgb="FF808080"/>
        <bgColor rgb="FF969696"/>
      </patternFill>
    </fill>
    <fill>
      <patternFill patternType="solid">
        <fgColor rgb="FFDDDDDD"/>
        <bgColor rgb="FFFFCCCC"/>
      </patternFill>
    </fill>
    <fill>
      <patternFill patternType="solid">
        <fgColor rgb="FFFFCCCC"/>
        <bgColor rgb="FFDDDDDD"/>
      </patternFill>
    </fill>
    <fill>
      <patternFill patternType="solid">
        <fgColor rgb="FFCC0000"/>
        <bgColor rgb="FF800000"/>
      </patternFill>
    </fill>
    <fill>
      <patternFill patternType="solid">
        <fgColor rgb="FFCCFFCC"/>
        <bgColor rgb="FFCCFFFF"/>
      </patternFill>
    </fill>
    <fill>
      <patternFill patternType="solid">
        <fgColor rgb="FFFFFFCC"/>
        <bgColor rgb="FFFFFFFF"/>
      </patternFill>
    </fill>
  </fills>
  <borders count="5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7">
    <xf numFmtId="0" fontId="0" fillId="0" borderId="0"/>
    <xf numFmtId="0" fontId="1" fillId="2" borderId="0" applyBorder="0" applyProtection="0"/>
    <xf numFmtId="0" fontId="2" fillId="0" borderId="0" applyBorder="0" applyProtection="0"/>
    <xf numFmtId="0" fontId="1" fillId="3" borderId="0" applyBorder="0" applyProtection="0"/>
    <xf numFmtId="0" fontId="2" fillId="4" borderId="0" applyBorder="0" applyProtection="0"/>
    <xf numFmtId="0" fontId="3" fillId="5" borderId="0" applyBorder="0" applyProtection="0"/>
    <xf numFmtId="0" fontId="4" fillId="6" borderId="0" applyBorder="0" applyProtection="0"/>
    <xf numFmtId="0" fontId="5" fillId="0" borderId="0" applyBorder="0" applyProtection="0"/>
    <xf numFmtId="0" fontId="6" fillId="7" borderId="0" applyBorder="0" applyProtection="0"/>
    <xf numFmtId="0" fontId="7" fillId="0" borderId="0" applyBorder="0" applyProtection="0"/>
    <xf numFmtId="0" fontId="8" fillId="0" borderId="0" applyBorder="0" applyProtection="0"/>
    <xf numFmtId="0" fontId="9" fillId="0" borderId="0" applyBorder="0" applyProtection="0"/>
    <xf numFmtId="0" fontId="10" fillId="8" borderId="0" applyBorder="0" applyProtection="0"/>
    <xf numFmtId="0" fontId="11" fillId="8" borderId="1" applyProtection="0"/>
    <xf numFmtId="0" fontId="12" fillId="0" borderId="0" applyBorder="0" applyProtection="0"/>
    <xf numFmtId="0" fontId="12" fillId="0" borderId="0" applyBorder="0" applyProtection="0"/>
    <xf numFmtId="0" fontId="3" fillId="0" borderId="0" applyBorder="0" applyProtection="0"/>
  </cellStyleXfs>
  <cellXfs count="21">
    <xf numFmtId="0" fontId="0" fillId="0" borderId="0" xfId="0"/>
    <xf numFmtId="0" fontId="14" fillId="0" borderId="2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/>
    </xf>
    <xf numFmtId="0" fontId="14" fillId="0" borderId="2" xfId="0" applyFont="1" applyBorder="1"/>
    <xf numFmtId="4" fontId="18" fillId="0" borderId="2" xfId="0" applyNumberFormat="1" applyFont="1" applyBorder="1" applyAlignment="1">
      <alignment horizontal="right"/>
    </xf>
    <xf numFmtId="4" fontId="19" fillId="0" borderId="3" xfId="0" applyNumberFormat="1" applyFont="1" applyBorder="1" applyAlignment="1">
      <alignment horizontal="right"/>
    </xf>
    <xf numFmtId="4" fontId="18" fillId="0" borderId="2" xfId="0" applyNumberFormat="1" applyFont="1" applyBorder="1"/>
    <xf numFmtId="0" fontId="18" fillId="0" borderId="2" xfId="0" applyFont="1" applyBorder="1"/>
    <xf numFmtId="0" fontId="15" fillId="0" borderId="2" xfId="0" applyFont="1" applyBorder="1" applyAlignment="1">
      <alignment horizontal="left"/>
    </xf>
    <xf numFmtId="164" fontId="0" fillId="0" borderId="0" xfId="0" applyNumberFormat="1"/>
    <xf numFmtId="4" fontId="20" fillId="0" borderId="2" xfId="0" applyNumberFormat="1" applyFont="1" applyBorder="1" applyAlignment="1">
      <alignment horizontal="right"/>
    </xf>
    <xf numFmtId="4" fontId="20" fillId="0" borderId="2" xfId="0" applyNumberFormat="1" applyFont="1" applyBorder="1"/>
    <xf numFmtId="0" fontId="14" fillId="0" borderId="2" xfId="0" applyFont="1" applyBorder="1" applyAlignment="1">
      <alignment horizontal="center"/>
    </xf>
    <xf numFmtId="0" fontId="13" fillId="0" borderId="0" xfId="0" applyFont="1" applyBorder="1" applyAlignment="1">
      <alignment horizontal="center" vertical="center"/>
    </xf>
    <xf numFmtId="4" fontId="20" fillId="0" borderId="2" xfId="0" applyNumberFormat="1" applyFont="1" applyBorder="1" applyAlignment="1">
      <alignment horizontal="right"/>
    </xf>
    <xf numFmtId="4" fontId="20" fillId="0" borderId="2" xfId="0" applyNumberFormat="1" applyFont="1" applyBorder="1"/>
  </cellXfs>
  <cellStyles count="17">
    <cellStyle name="Accent 1 14" xfId="1" xr:uid="{00000000-0005-0000-0000-000006000000}"/>
    <cellStyle name="Accent 13" xfId="2" xr:uid="{00000000-0005-0000-0000-000007000000}"/>
    <cellStyle name="Accent 2 15" xfId="3" xr:uid="{00000000-0005-0000-0000-000008000000}"/>
    <cellStyle name="Accent 3 16" xfId="4" xr:uid="{00000000-0005-0000-0000-000009000000}"/>
    <cellStyle name="Bad 10" xfId="5" xr:uid="{00000000-0005-0000-0000-00000A000000}"/>
    <cellStyle name="Error 12" xfId="6" xr:uid="{00000000-0005-0000-0000-00000B000000}"/>
    <cellStyle name="Footnote 5" xfId="7" xr:uid="{00000000-0005-0000-0000-00000C000000}"/>
    <cellStyle name="Good 8" xfId="8" xr:uid="{00000000-0005-0000-0000-00000D000000}"/>
    <cellStyle name="Heading 1 1" xfId="9" xr:uid="{00000000-0005-0000-0000-00000E000000}"/>
    <cellStyle name="Heading 2 2" xfId="10" xr:uid="{00000000-0005-0000-0000-00000F000000}"/>
    <cellStyle name="Hyperlink 6" xfId="11" xr:uid="{00000000-0005-0000-0000-000010000000}"/>
    <cellStyle name="Neutral 9" xfId="12" xr:uid="{00000000-0005-0000-0000-000011000000}"/>
    <cellStyle name="Normale" xfId="0" builtinId="0"/>
    <cellStyle name="Note 4" xfId="13" xr:uid="{00000000-0005-0000-0000-000012000000}"/>
    <cellStyle name="Status 7" xfId="14" xr:uid="{00000000-0005-0000-0000-000013000000}"/>
    <cellStyle name="Text 3" xfId="15" xr:uid="{00000000-0005-0000-0000-000014000000}"/>
    <cellStyle name="Warning 11" xfId="16" xr:uid="{00000000-0005-0000-0000-000015000000}"/>
  </cellStyles>
  <dxfs count="0"/>
  <tableStyles count="0" defaultTableStyle="TableStyleMedium2" defaultPivotStyle="PivotStyleLight16"/>
  <colors>
    <indexedColors>
      <rgbColor rgb="FF000000"/>
      <rgbColor rgb="FFFFFFFF"/>
      <rgbColor rgb="FFCC0000"/>
      <rgbColor rgb="FF00FF00"/>
      <rgbColor rgb="FF0000EE"/>
      <rgbColor rgb="FFFFFF00"/>
      <rgbColor rgb="FFFF00FF"/>
      <rgbColor rgb="FF00FFFF"/>
      <rgbColor rgb="FF800000"/>
      <rgbColor rgb="FF006600"/>
      <rgbColor rgb="FF000080"/>
      <rgbColor rgb="FF9966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CC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9"/>
  <sheetViews>
    <sheetView topLeftCell="A22" zoomScaleNormal="100" workbookViewId="0">
      <selection activeCell="D62" sqref="D62"/>
    </sheetView>
  </sheetViews>
  <sheetFormatPr defaultRowHeight="12.75" x14ac:dyDescent="0.2"/>
  <cols>
    <col min="1" max="1" width="8.140625" customWidth="1"/>
    <col min="2" max="2" width="25.140625" customWidth="1"/>
    <col min="3" max="3" width="10.5703125" customWidth="1"/>
    <col min="4" max="4" width="11.28515625" customWidth="1"/>
    <col min="5" max="5" width="10.42578125" customWidth="1"/>
    <col min="6" max="6" width="11.85546875" customWidth="1"/>
    <col min="7" max="7" width="12.5703125" customWidth="1"/>
    <col min="8" max="8" width="11.28515625" customWidth="1"/>
    <col min="9" max="9" width="10.5703125" customWidth="1"/>
    <col min="10" max="10" width="14.85546875" customWidth="1"/>
    <col min="11" max="11" width="1.85546875" hidden="1" customWidth="1"/>
    <col min="12" max="12" width="11.5703125"/>
    <col min="13" max="1023" width="8.7109375" customWidth="1"/>
    <col min="1024" max="1025" width="11.5703125"/>
  </cols>
  <sheetData>
    <row r="1" spans="1:11" x14ac:dyDescent="0.2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</row>
    <row r="3" spans="1:11" ht="100.5" customHeight="1" x14ac:dyDescent="0.2">
      <c r="A3" s="1" t="s">
        <v>1</v>
      </c>
      <c r="B3" s="1" t="s">
        <v>2</v>
      </c>
      <c r="C3" s="2" t="s">
        <v>3</v>
      </c>
      <c r="D3" s="2" t="s">
        <v>4</v>
      </c>
      <c r="E3" s="1" t="s">
        <v>5</v>
      </c>
      <c r="F3" s="3" t="s">
        <v>6</v>
      </c>
      <c r="G3" s="4" t="s">
        <v>7</v>
      </c>
      <c r="H3" s="4" t="s">
        <v>8</v>
      </c>
      <c r="I3" s="4" t="s">
        <v>9</v>
      </c>
      <c r="J3" s="5" t="s">
        <v>10</v>
      </c>
      <c r="K3" s="6" t="s">
        <v>11</v>
      </c>
    </row>
    <row r="4" spans="1:11" x14ac:dyDescent="0.2">
      <c r="A4" s="7">
        <v>1</v>
      </c>
      <c r="B4" s="8" t="s">
        <v>12</v>
      </c>
      <c r="C4" s="9">
        <v>6400</v>
      </c>
      <c r="D4" s="9">
        <v>2392.5</v>
      </c>
      <c r="E4" s="9">
        <f t="shared" ref="E4:E40" si="0">SUM(C4:D4)</f>
        <v>8792.5</v>
      </c>
      <c r="F4" s="10">
        <f>2531.85+1363.72</f>
        <v>3895.5699999999997</v>
      </c>
      <c r="G4" s="9">
        <v>2700</v>
      </c>
      <c r="H4" s="11">
        <v>576</v>
      </c>
      <c r="I4" s="11"/>
      <c r="J4" s="9">
        <f t="shared" ref="J4:J40" si="1">SUM(G4:I4)</f>
        <v>3276</v>
      </c>
      <c r="K4" s="9"/>
    </row>
    <row r="5" spans="1:11" x14ac:dyDescent="0.2">
      <c r="A5" s="7">
        <v>2</v>
      </c>
      <c r="B5" s="8" t="s">
        <v>13</v>
      </c>
      <c r="C5" s="9">
        <v>6400</v>
      </c>
      <c r="D5" s="9">
        <v>1435.5</v>
      </c>
      <c r="E5" s="9">
        <f t="shared" si="0"/>
        <v>7835.5</v>
      </c>
      <c r="F5" s="10">
        <f>2557.72+818.23</f>
        <v>3375.95</v>
      </c>
      <c r="G5" s="9">
        <v>2700</v>
      </c>
      <c r="H5" s="11">
        <v>732</v>
      </c>
      <c r="I5" s="11"/>
      <c r="J5" s="9">
        <f t="shared" si="1"/>
        <v>3432</v>
      </c>
      <c r="K5" s="9"/>
    </row>
    <row r="6" spans="1:11" x14ac:dyDescent="0.2">
      <c r="A6" s="7">
        <v>3</v>
      </c>
      <c r="B6" s="8" t="s">
        <v>14</v>
      </c>
      <c r="C6" s="9">
        <v>6400</v>
      </c>
      <c r="D6" s="9">
        <v>957</v>
      </c>
      <c r="E6" s="9">
        <f t="shared" si="0"/>
        <v>7357</v>
      </c>
      <c r="F6" s="10">
        <v>3150.26</v>
      </c>
      <c r="G6" s="9">
        <v>2700</v>
      </c>
      <c r="H6" s="11">
        <v>1082.4000000000001</v>
      </c>
      <c r="I6" s="11"/>
      <c r="J6" s="9">
        <f t="shared" si="1"/>
        <v>3782.4</v>
      </c>
      <c r="K6" s="9"/>
    </row>
    <row r="7" spans="1:11" x14ac:dyDescent="0.2">
      <c r="A7" s="7">
        <v>4</v>
      </c>
      <c r="B7" s="8" t="s">
        <v>15</v>
      </c>
      <c r="C7" s="9">
        <v>6400</v>
      </c>
      <c r="D7" s="9"/>
      <c r="E7" s="9">
        <f t="shared" si="0"/>
        <v>6400</v>
      </c>
      <c r="F7" s="10">
        <v>2596.1999999999998</v>
      </c>
      <c r="G7" s="9">
        <v>2700</v>
      </c>
      <c r="H7" s="11">
        <v>576</v>
      </c>
      <c r="I7" s="11"/>
      <c r="J7" s="9">
        <f t="shared" si="1"/>
        <v>3276</v>
      </c>
      <c r="K7" s="9"/>
    </row>
    <row r="8" spans="1:11" x14ac:dyDescent="0.2">
      <c r="A8" s="7">
        <v>5</v>
      </c>
      <c r="B8" s="8" t="s">
        <v>16</v>
      </c>
      <c r="C8" s="9">
        <v>6400</v>
      </c>
      <c r="D8" s="9"/>
      <c r="E8" s="9">
        <f t="shared" si="0"/>
        <v>6400</v>
      </c>
      <c r="F8" s="10">
        <v>2466.37</v>
      </c>
      <c r="G8" s="9">
        <v>2700</v>
      </c>
      <c r="H8" s="11">
        <v>120</v>
      </c>
      <c r="I8" s="11"/>
      <c r="J8" s="9">
        <f t="shared" si="1"/>
        <v>2820</v>
      </c>
      <c r="K8" s="9"/>
    </row>
    <row r="9" spans="1:11" x14ac:dyDescent="0.2">
      <c r="A9" s="7">
        <v>6</v>
      </c>
      <c r="B9" s="8" t="s">
        <v>17</v>
      </c>
      <c r="C9" s="9">
        <v>6400</v>
      </c>
      <c r="D9" s="9"/>
      <c r="E9" s="9">
        <f t="shared" si="0"/>
        <v>6400</v>
      </c>
      <c r="F9" s="10">
        <v>2600.9899999999998</v>
      </c>
      <c r="G9" s="9">
        <v>2700</v>
      </c>
      <c r="H9" s="11">
        <v>531.20000000000005</v>
      </c>
      <c r="I9" s="11"/>
      <c r="J9" s="9">
        <f t="shared" si="1"/>
        <v>3231.2</v>
      </c>
      <c r="K9" s="9"/>
    </row>
    <row r="10" spans="1:11" x14ac:dyDescent="0.2">
      <c r="A10" s="7">
        <v>7</v>
      </c>
      <c r="B10" s="8" t="s">
        <v>18</v>
      </c>
      <c r="C10" s="9">
        <v>6400</v>
      </c>
      <c r="D10" s="9">
        <v>1435.5</v>
      </c>
      <c r="E10" s="9">
        <f t="shared" si="0"/>
        <v>7835.5</v>
      </c>
      <c r="F10" s="10">
        <f>2557.72+818.23</f>
        <v>3375.95</v>
      </c>
      <c r="G10" s="9">
        <v>2700</v>
      </c>
      <c r="H10" s="11">
        <v>705.6</v>
      </c>
      <c r="I10" s="11"/>
      <c r="J10" s="9">
        <f t="shared" si="1"/>
        <v>3405.6</v>
      </c>
      <c r="K10" s="9"/>
    </row>
    <row r="11" spans="1:11" x14ac:dyDescent="0.2">
      <c r="A11" s="7">
        <v>8</v>
      </c>
      <c r="B11" s="8" t="s">
        <v>19</v>
      </c>
      <c r="C11" s="9">
        <v>6400</v>
      </c>
      <c r="D11" s="9">
        <v>1148.4000000000001</v>
      </c>
      <c r="E11" s="9">
        <f t="shared" si="0"/>
        <v>7548.4</v>
      </c>
      <c r="F11" s="10">
        <v>3153.52</v>
      </c>
      <c r="G11" s="9">
        <v>2700</v>
      </c>
      <c r="H11" s="11">
        <v>664</v>
      </c>
      <c r="I11" s="11"/>
      <c r="J11" s="9">
        <f t="shared" si="1"/>
        <v>3364</v>
      </c>
      <c r="K11" s="9"/>
    </row>
    <row r="12" spans="1:11" x14ac:dyDescent="0.2">
      <c r="A12" s="7">
        <v>9</v>
      </c>
      <c r="B12" s="8" t="s">
        <v>20</v>
      </c>
      <c r="C12" s="9">
        <v>6400</v>
      </c>
      <c r="D12" s="9"/>
      <c r="E12" s="9">
        <f t="shared" si="0"/>
        <v>6400</v>
      </c>
      <c r="F12" s="10">
        <v>2600.04</v>
      </c>
      <c r="G12" s="9">
        <v>2700</v>
      </c>
      <c r="H12" s="11">
        <v>294.39999999999998</v>
      </c>
      <c r="I12" s="11"/>
      <c r="J12" s="9">
        <f t="shared" si="1"/>
        <v>2994.4</v>
      </c>
      <c r="K12" s="9"/>
    </row>
    <row r="13" spans="1:11" x14ac:dyDescent="0.2">
      <c r="A13" s="7">
        <v>10</v>
      </c>
      <c r="B13" s="8" t="s">
        <v>21</v>
      </c>
      <c r="C13" s="9">
        <v>6400</v>
      </c>
      <c r="D13" s="9"/>
      <c r="E13" s="9">
        <f t="shared" si="0"/>
        <v>6400</v>
      </c>
      <c r="F13" s="10">
        <v>2619.1999999999998</v>
      </c>
      <c r="G13" s="9">
        <v>2700</v>
      </c>
      <c r="H13" s="11">
        <v>468</v>
      </c>
      <c r="I13" s="11"/>
      <c r="J13" s="9">
        <f t="shared" si="1"/>
        <v>3168</v>
      </c>
      <c r="K13" s="9"/>
    </row>
    <row r="14" spans="1:11" x14ac:dyDescent="0.2">
      <c r="A14" s="7">
        <v>11</v>
      </c>
      <c r="B14" s="8" t="s">
        <v>22</v>
      </c>
      <c r="C14" s="9">
        <v>6400</v>
      </c>
      <c r="D14" s="9"/>
      <c r="E14" s="9">
        <f t="shared" si="0"/>
        <v>6400</v>
      </c>
      <c r="F14" s="10">
        <v>2611.6799999999998</v>
      </c>
      <c r="G14" s="9">
        <v>2700</v>
      </c>
      <c r="H14" s="11">
        <v>280.8</v>
      </c>
      <c r="I14" s="11"/>
      <c r="J14" s="9">
        <f t="shared" si="1"/>
        <v>2980.8</v>
      </c>
      <c r="K14" s="9"/>
    </row>
    <row r="15" spans="1:11" x14ac:dyDescent="0.2">
      <c r="A15" s="7">
        <v>12</v>
      </c>
      <c r="B15" s="8" t="s">
        <v>23</v>
      </c>
      <c r="C15" s="9">
        <v>6400</v>
      </c>
      <c r="D15" s="9"/>
      <c r="E15" s="9">
        <f t="shared" si="0"/>
        <v>6400</v>
      </c>
      <c r="F15" s="10">
        <v>2598.6</v>
      </c>
      <c r="G15" s="9">
        <v>2700</v>
      </c>
      <c r="H15" s="11">
        <v>225.6</v>
      </c>
      <c r="I15" s="11"/>
      <c r="J15" s="9">
        <f t="shared" si="1"/>
        <v>2925.6</v>
      </c>
      <c r="K15" s="9"/>
    </row>
    <row r="16" spans="1:11" x14ac:dyDescent="0.2">
      <c r="A16" s="7">
        <v>13</v>
      </c>
      <c r="B16" s="8" t="s">
        <v>24</v>
      </c>
      <c r="C16" s="9">
        <v>6400</v>
      </c>
      <c r="D16" s="9"/>
      <c r="E16" s="9">
        <f t="shared" si="0"/>
        <v>6400</v>
      </c>
      <c r="F16" s="10">
        <v>2596.1999999999998</v>
      </c>
      <c r="G16" s="9">
        <v>2700</v>
      </c>
      <c r="H16" s="11">
        <v>475.2</v>
      </c>
      <c r="I16" s="11"/>
      <c r="J16" s="9">
        <f t="shared" si="1"/>
        <v>3175.2</v>
      </c>
      <c r="K16" s="9"/>
    </row>
    <row r="17" spans="1:11" x14ac:dyDescent="0.2">
      <c r="A17" s="7">
        <v>14</v>
      </c>
      <c r="B17" s="8" t="s">
        <v>25</v>
      </c>
      <c r="C17" s="9">
        <v>6400</v>
      </c>
      <c r="D17" s="9"/>
      <c r="E17" s="9">
        <f t="shared" si="0"/>
        <v>6400</v>
      </c>
      <c r="F17" s="10">
        <v>2596.1999999999998</v>
      </c>
      <c r="G17" s="9">
        <v>2700</v>
      </c>
      <c r="H17" s="11">
        <v>876</v>
      </c>
      <c r="I17" s="11"/>
      <c r="J17" s="9">
        <f t="shared" si="1"/>
        <v>3576</v>
      </c>
      <c r="K17" s="9"/>
    </row>
    <row r="18" spans="1:11" x14ac:dyDescent="0.2">
      <c r="A18" s="7">
        <v>15</v>
      </c>
      <c r="B18" s="8" t="s">
        <v>26</v>
      </c>
      <c r="C18" s="9">
        <v>6400</v>
      </c>
      <c r="D18" s="9">
        <v>1626.9</v>
      </c>
      <c r="E18" s="9">
        <f t="shared" si="0"/>
        <v>8026.9</v>
      </c>
      <c r="F18" s="10">
        <f>2765.99+927.33</f>
        <v>3693.3199999999997</v>
      </c>
      <c r="G18" s="9">
        <v>2700</v>
      </c>
      <c r="H18" s="11">
        <v>341.6</v>
      </c>
      <c r="I18" s="11"/>
      <c r="J18" s="9">
        <f t="shared" si="1"/>
        <v>3041.6</v>
      </c>
      <c r="K18" s="9"/>
    </row>
    <row r="19" spans="1:11" x14ac:dyDescent="0.2">
      <c r="A19" s="7">
        <v>16</v>
      </c>
      <c r="B19" s="8" t="s">
        <v>27</v>
      </c>
      <c r="C19" s="9">
        <v>6400</v>
      </c>
      <c r="D19" s="9">
        <v>478.5</v>
      </c>
      <c r="E19" s="9">
        <f t="shared" si="0"/>
        <v>6878.5</v>
      </c>
      <c r="F19" s="10">
        <v>2760.11</v>
      </c>
      <c r="G19" s="9">
        <v>2700</v>
      </c>
      <c r="H19" s="11">
        <v>1082.4000000000001</v>
      </c>
      <c r="I19" s="11">
        <v>-400</v>
      </c>
      <c r="J19" s="9">
        <f t="shared" si="1"/>
        <v>3382.4</v>
      </c>
      <c r="K19" s="9"/>
    </row>
    <row r="20" spans="1:11" x14ac:dyDescent="0.2">
      <c r="A20" s="7">
        <v>17</v>
      </c>
      <c r="B20" s="8" t="s">
        <v>28</v>
      </c>
      <c r="C20" s="9">
        <v>6400</v>
      </c>
      <c r="D20" s="9">
        <v>1435.5</v>
      </c>
      <c r="E20" s="9">
        <f t="shared" si="0"/>
        <v>7835.5</v>
      </c>
      <c r="F20" s="10">
        <f>2763.96+818.23</f>
        <v>3582.19</v>
      </c>
      <c r="G20" s="9">
        <v>2700</v>
      </c>
      <c r="H20" s="11">
        <v>688.8</v>
      </c>
      <c r="I20" s="11"/>
      <c r="J20" s="9">
        <f t="shared" si="1"/>
        <v>3388.8</v>
      </c>
      <c r="K20" s="9"/>
    </row>
    <row r="21" spans="1:11" x14ac:dyDescent="0.2">
      <c r="A21" s="7">
        <v>18</v>
      </c>
      <c r="B21" s="8" t="s">
        <v>29</v>
      </c>
      <c r="C21" s="9">
        <v>6400</v>
      </c>
      <c r="D21" s="9"/>
      <c r="E21" s="9">
        <f t="shared" si="0"/>
        <v>6400</v>
      </c>
      <c r="F21" s="10">
        <v>2611.6799999999998</v>
      </c>
      <c r="G21" s="9">
        <v>2700</v>
      </c>
      <c r="H21" s="11">
        <v>1248</v>
      </c>
      <c r="I21" s="11"/>
      <c r="J21" s="9">
        <f t="shared" si="1"/>
        <v>3948</v>
      </c>
      <c r="K21" s="9"/>
    </row>
    <row r="22" spans="1:11" x14ac:dyDescent="0.2">
      <c r="A22" s="7">
        <v>19</v>
      </c>
      <c r="B22" s="8" t="s">
        <v>30</v>
      </c>
      <c r="C22" s="9">
        <v>6400</v>
      </c>
      <c r="D22" s="9"/>
      <c r="E22" s="9">
        <f t="shared" si="0"/>
        <v>6400</v>
      </c>
      <c r="F22" s="10">
        <v>2804.85</v>
      </c>
      <c r="G22" s="9">
        <v>2700</v>
      </c>
      <c r="H22" s="11">
        <v>136</v>
      </c>
      <c r="I22" s="11"/>
      <c r="J22" s="9">
        <f t="shared" si="1"/>
        <v>2836</v>
      </c>
      <c r="K22" s="9"/>
    </row>
    <row r="23" spans="1:11" x14ac:dyDescent="0.2">
      <c r="A23" s="7">
        <v>20</v>
      </c>
      <c r="B23" s="8" t="s">
        <v>31</v>
      </c>
      <c r="C23" s="9">
        <v>6400</v>
      </c>
      <c r="D23" s="9">
        <v>2105.4</v>
      </c>
      <c r="E23" s="9">
        <f t="shared" si="0"/>
        <v>8505.4</v>
      </c>
      <c r="F23" s="10">
        <v>3774.02</v>
      </c>
      <c r="G23" s="9">
        <v>2700</v>
      </c>
      <c r="H23" s="11">
        <v>208</v>
      </c>
      <c r="I23" s="11"/>
      <c r="J23" s="9">
        <f t="shared" si="1"/>
        <v>2908</v>
      </c>
      <c r="K23" s="9"/>
    </row>
    <row r="24" spans="1:11" x14ac:dyDescent="0.2">
      <c r="A24" s="7">
        <v>21</v>
      </c>
      <c r="B24" s="8" t="s">
        <v>32</v>
      </c>
      <c r="C24" s="9">
        <v>6400</v>
      </c>
      <c r="D24" s="9">
        <v>1435.5</v>
      </c>
      <c r="E24" s="9">
        <f t="shared" si="0"/>
        <v>7835.5</v>
      </c>
      <c r="F24" s="10">
        <f>2556.98+818.23</f>
        <v>3375.21</v>
      </c>
      <c r="G24" s="9">
        <v>2700</v>
      </c>
      <c r="H24" s="11">
        <v>984</v>
      </c>
      <c r="I24" s="11"/>
      <c r="J24" s="9">
        <f t="shared" si="1"/>
        <v>3684</v>
      </c>
      <c r="K24" s="9"/>
    </row>
    <row r="25" spans="1:11" x14ac:dyDescent="0.2">
      <c r="A25" s="7">
        <v>22</v>
      </c>
      <c r="B25" s="8" t="s">
        <v>33</v>
      </c>
      <c r="C25" s="9">
        <v>6400</v>
      </c>
      <c r="D25" s="9">
        <v>957</v>
      </c>
      <c r="E25" s="9">
        <f t="shared" si="0"/>
        <v>7357</v>
      </c>
      <c r="F25" s="10">
        <v>3163.92</v>
      </c>
      <c r="G25" s="9">
        <v>2700</v>
      </c>
      <c r="H25" s="11">
        <v>312</v>
      </c>
      <c r="I25" s="11"/>
      <c r="J25" s="9">
        <f t="shared" si="1"/>
        <v>3012</v>
      </c>
      <c r="K25" s="9"/>
    </row>
    <row r="26" spans="1:11" x14ac:dyDescent="0.2">
      <c r="A26" s="7">
        <v>23</v>
      </c>
      <c r="B26" s="8" t="s">
        <v>34</v>
      </c>
      <c r="C26" s="9">
        <v>6400</v>
      </c>
      <c r="D26" s="9">
        <v>478.5</v>
      </c>
      <c r="E26" s="9">
        <f t="shared" si="0"/>
        <v>6878.5</v>
      </c>
      <c r="F26" s="10">
        <v>2577.2600000000002</v>
      </c>
      <c r="G26" s="9">
        <v>2700</v>
      </c>
      <c r="H26" s="11">
        <v>454.4</v>
      </c>
      <c r="I26" s="11"/>
      <c r="J26" s="9">
        <f t="shared" si="1"/>
        <v>3154.4</v>
      </c>
      <c r="K26" s="9"/>
    </row>
    <row r="27" spans="1:11" x14ac:dyDescent="0.2">
      <c r="A27" s="7">
        <v>24</v>
      </c>
      <c r="B27" s="8" t="s">
        <v>35</v>
      </c>
      <c r="C27" s="9">
        <v>6400</v>
      </c>
      <c r="D27" s="9"/>
      <c r="E27" s="9">
        <f t="shared" si="0"/>
        <v>6400</v>
      </c>
      <c r="F27" s="10">
        <v>2472.96</v>
      </c>
      <c r="G27" s="9">
        <v>2700</v>
      </c>
      <c r="H27" s="11">
        <v>608</v>
      </c>
      <c r="I27" s="11"/>
      <c r="J27" s="9">
        <f t="shared" si="1"/>
        <v>3308</v>
      </c>
      <c r="K27" s="9"/>
    </row>
    <row r="28" spans="1:11" x14ac:dyDescent="0.2">
      <c r="A28" s="7">
        <v>25</v>
      </c>
      <c r="B28" s="8" t="s">
        <v>36</v>
      </c>
      <c r="C28" s="9">
        <v>6400</v>
      </c>
      <c r="D28" s="9">
        <v>957</v>
      </c>
      <c r="E28" s="9">
        <f t="shared" si="0"/>
        <v>7357</v>
      </c>
      <c r="F28" s="10">
        <v>3158.04</v>
      </c>
      <c r="G28" s="9">
        <v>2700</v>
      </c>
      <c r="H28" s="11">
        <v>454.4</v>
      </c>
      <c r="I28" s="11"/>
      <c r="J28" s="9">
        <f t="shared" si="1"/>
        <v>3154.4</v>
      </c>
      <c r="K28" s="9"/>
    </row>
    <row r="29" spans="1:11" x14ac:dyDescent="0.2">
      <c r="A29" s="7">
        <v>26</v>
      </c>
      <c r="B29" s="8" t="s">
        <v>37</v>
      </c>
      <c r="C29" s="9">
        <v>6400</v>
      </c>
      <c r="D29" s="9"/>
      <c r="E29" s="9">
        <f t="shared" si="0"/>
        <v>6400</v>
      </c>
      <c r="F29" s="10">
        <v>2534.39</v>
      </c>
      <c r="G29" s="9">
        <v>2700</v>
      </c>
      <c r="H29" s="11">
        <v>416</v>
      </c>
      <c r="I29" s="11"/>
      <c r="J29" s="9">
        <f t="shared" si="1"/>
        <v>3116</v>
      </c>
      <c r="K29" s="9"/>
    </row>
    <row r="30" spans="1:11" x14ac:dyDescent="0.2">
      <c r="A30" s="7">
        <v>27</v>
      </c>
      <c r="B30" s="8" t="s">
        <v>38</v>
      </c>
      <c r="C30" s="9">
        <v>6400</v>
      </c>
      <c r="D30" s="9">
        <v>957</v>
      </c>
      <c r="E30" s="9">
        <f t="shared" si="0"/>
        <v>7357</v>
      </c>
      <c r="F30" s="10">
        <v>3150.26</v>
      </c>
      <c r="G30" s="9">
        <v>2700</v>
      </c>
      <c r="H30" s="11">
        <v>656</v>
      </c>
      <c r="I30" s="11"/>
      <c r="J30" s="9">
        <f t="shared" si="1"/>
        <v>3356</v>
      </c>
      <c r="K30" s="9"/>
    </row>
    <row r="31" spans="1:11" x14ac:dyDescent="0.2">
      <c r="A31" s="7">
        <v>28</v>
      </c>
      <c r="B31" s="8" t="s">
        <v>39</v>
      </c>
      <c r="C31" s="9">
        <v>6400</v>
      </c>
      <c r="D31" s="9">
        <v>478.5</v>
      </c>
      <c r="E31" s="9">
        <f t="shared" si="0"/>
        <v>6878.5</v>
      </c>
      <c r="F31" s="10">
        <v>2907.46</v>
      </c>
      <c r="G31" s="9">
        <v>2700</v>
      </c>
      <c r="H31" s="11">
        <v>158.4</v>
      </c>
      <c r="I31" s="11"/>
      <c r="J31" s="9">
        <f t="shared" si="1"/>
        <v>2858.4</v>
      </c>
      <c r="K31" s="9"/>
    </row>
    <row r="32" spans="1:11" x14ac:dyDescent="0.2">
      <c r="A32" s="7">
        <v>29</v>
      </c>
      <c r="B32" s="8" t="s">
        <v>40</v>
      </c>
      <c r="C32" s="9">
        <v>6400</v>
      </c>
      <c r="D32" s="9"/>
      <c r="E32" s="9">
        <f t="shared" si="0"/>
        <v>6400</v>
      </c>
      <c r="F32" s="10">
        <v>2460.15</v>
      </c>
      <c r="G32" s="9">
        <v>2700</v>
      </c>
      <c r="H32" s="11">
        <v>467.2</v>
      </c>
      <c r="I32" s="11"/>
      <c r="J32" s="9">
        <f t="shared" si="1"/>
        <v>3167.2</v>
      </c>
      <c r="K32" s="9"/>
    </row>
    <row r="33" spans="1:11" x14ac:dyDescent="0.2">
      <c r="A33" s="7">
        <v>30</v>
      </c>
      <c r="B33" s="8" t="s">
        <v>41</v>
      </c>
      <c r="C33" s="9">
        <v>6400</v>
      </c>
      <c r="D33" s="9">
        <v>1148.4000000000001</v>
      </c>
      <c r="E33" s="9">
        <f t="shared" si="0"/>
        <v>7548.4</v>
      </c>
      <c r="F33" s="10">
        <v>3254.33</v>
      </c>
      <c r="G33" s="9">
        <v>2700</v>
      </c>
      <c r="H33" s="11">
        <v>704</v>
      </c>
      <c r="I33" s="11"/>
      <c r="J33" s="9">
        <f t="shared" si="1"/>
        <v>3404</v>
      </c>
      <c r="K33" s="9"/>
    </row>
    <row r="34" spans="1:11" x14ac:dyDescent="0.2">
      <c r="A34" s="7">
        <v>31</v>
      </c>
      <c r="B34" s="8" t="s">
        <v>42</v>
      </c>
      <c r="C34" s="9">
        <v>6400</v>
      </c>
      <c r="D34" s="9">
        <v>957</v>
      </c>
      <c r="E34" s="9">
        <f t="shared" si="0"/>
        <v>7357</v>
      </c>
      <c r="F34" s="10">
        <v>3150.26</v>
      </c>
      <c r="G34" s="9">
        <v>2700</v>
      </c>
      <c r="H34" s="11">
        <v>374.4</v>
      </c>
      <c r="I34" s="11"/>
      <c r="J34" s="9">
        <f t="shared" si="1"/>
        <v>3074.4</v>
      </c>
      <c r="K34" s="9"/>
    </row>
    <row r="35" spans="1:11" x14ac:dyDescent="0.2">
      <c r="A35" s="7">
        <v>32</v>
      </c>
      <c r="B35" s="8" t="s">
        <v>43</v>
      </c>
      <c r="C35" s="9">
        <v>6400</v>
      </c>
      <c r="D35" s="12"/>
      <c r="E35" s="9">
        <f t="shared" si="0"/>
        <v>6400</v>
      </c>
      <c r="F35" s="10">
        <v>2600.04</v>
      </c>
      <c r="G35" s="9">
        <v>2700</v>
      </c>
      <c r="H35" s="11">
        <v>1488</v>
      </c>
      <c r="I35" s="11"/>
      <c r="J35" s="9">
        <f t="shared" si="1"/>
        <v>4188</v>
      </c>
      <c r="K35" s="9"/>
    </row>
    <row r="36" spans="1:11" x14ac:dyDescent="0.2">
      <c r="A36" s="7">
        <v>33</v>
      </c>
      <c r="B36" s="13" t="s">
        <v>44</v>
      </c>
      <c r="C36" s="9">
        <v>6400</v>
      </c>
      <c r="D36" s="9">
        <v>478.5</v>
      </c>
      <c r="E36" s="9">
        <f t="shared" si="0"/>
        <v>6878.5</v>
      </c>
      <c r="F36" s="10">
        <v>2738.63</v>
      </c>
      <c r="G36" s="9">
        <v>2700</v>
      </c>
      <c r="H36" s="11">
        <v>390.4</v>
      </c>
      <c r="I36" s="11"/>
      <c r="J36" s="9">
        <f t="shared" si="1"/>
        <v>3090.4</v>
      </c>
      <c r="K36" s="9"/>
    </row>
    <row r="37" spans="1:11" x14ac:dyDescent="0.2">
      <c r="A37" s="7">
        <v>34</v>
      </c>
      <c r="B37" s="13" t="s">
        <v>45</v>
      </c>
      <c r="C37" s="9">
        <v>6400</v>
      </c>
      <c r="D37" s="9">
        <v>1435.5</v>
      </c>
      <c r="E37" s="9">
        <f t="shared" si="0"/>
        <v>7835.5</v>
      </c>
      <c r="F37" s="10">
        <f>2557.72+818.23</f>
        <v>3375.95</v>
      </c>
      <c r="G37" s="9">
        <v>2700</v>
      </c>
      <c r="H37" s="11">
        <v>540</v>
      </c>
      <c r="I37" s="11"/>
      <c r="J37" s="9">
        <f t="shared" si="1"/>
        <v>3240</v>
      </c>
      <c r="K37" s="9"/>
    </row>
    <row r="38" spans="1:11" x14ac:dyDescent="0.2">
      <c r="A38" s="7">
        <v>35</v>
      </c>
      <c r="B38" s="13" t="s">
        <v>46</v>
      </c>
      <c r="C38" s="9">
        <v>6400</v>
      </c>
      <c r="D38" s="9">
        <v>478.5</v>
      </c>
      <c r="E38" s="9">
        <f t="shared" si="0"/>
        <v>6878.5</v>
      </c>
      <c r="F38" s="10">
        <v>2706.46</v>
      </c>
      <c r="G38" s="9">
        <v>2700</v>
      </c>
      <c r="H38" s="11">
        <v>456</v>
      </c>
      <c r="I38" s="11"/>
      <c r="J38" s="9">
        <f t="shared" si="1"/>
        <v>3156</v>
      </c>
      <c r="K38" s="9"/>
    </row>
    <row r="39" spans="1:11" x14ac:dyDescent="0.2">
      <c r="A39" s="7">
        <v>36</v>
      </c>
      <c r="B39" s="13" t="s">
        <v>47</v>
      </c>
      <c r="C39" s="9">
        <v>6400</v>
      </c>
      <c r="D39" s="9">
        <v>478.5</v>
      </c>
      <c r="E39" s="9">
        <f t="shared" si="0"/>
        <v>6878.5</v>
      </c>
      <c r="F39" s="10">
        <v>2726.24</v>
      </c>
      <c r="G39" s="9">
        <v>2700</v>
      </c>
      <c r="H39" s="11">
        <v>683.2</v>
      </c>
      <c r="I39" s="11"/>
      <c r="J39" s="9">
        <f t="shared" si="1"/>
        <v>3383.2</v>
      </c>
      <c r="K39" s="9"/>
    </row>
    <row r="40" spans="1:11" x14ac:dyDescent="0.2">
      <c r="A40" s="7">
        <v>37</v>
      </c>
      <c r="B40" s="13" t="s">
        <v>48</v>
      </c>
      <c r="C40" s="9">
        <v>6400</v>
      </c>
      <c r="D40" s="9">
        <v>478.5</v>
      </c>
      <c r="E40" s="9">
        <f t="shared" si="0"/>
        <v>6878.5</v>
      </c>
      <c r="F40" s="10">
        <v>2832.14</v>
      </c>
      <c r="G40" s="9">
        <v>2700</v>
      </c>
      <c r="H40" s="11">
        <v>488</v>
      </c>
      <c r="I40" s="11"/>
      <c r="J40" s="9">
        <f t="shared" si="1"/>
        <v>3188</v>
      </c>
      <c r="K40" s="9"/>
    </row>
    <row r="41" spans="1:11" x14ac:dyDescent="0.2">
      <c r="J41" s="14"/>
    </row>
    <row r="44" spans="1:11" x14ac:dyDescent="0.2">
      <c r="A44" t="s">
        <v>49</v>
      </c>
      <c r="B44" t="s">
        <v>50</v>
      </c>
    </row>
    <row r="45" spans="1:11" x14ac:dyDescent="0.2">
      <c r="B45" t="s">
        <v>51</v>
      </c>
    </row>
    <row r="46" spans="1:11" x14ac:dyDescent="0.2">
      <c r="B46" t="s">
        <v>52</v>
      </c>
    </row>
    <row r="47" spans="1:11" x14ac:dyDescent="0.2">
      <c r="B47" t="s">
        <v>53</v>
      </c>
    </row>
    <row r="48" spans="1:11" x14ac:dyDescent="0.2">
      <c r="B48" t="s">
        <v>54</v>
      </c>
    </row>
    <row r="49" spans="2:2" x14ac:dyDescent="0.2">
      <c r="B49" t="s">
        <v>55</v>
      </c>
    </row>
  </sheetData>
  <mergeCells count="1">
    <mergeCell ref="A1:K1"/>
  </mergeCells>
  <pageMargins left="0.78749999999999998" right="0.78749999999999998" top="1.0249999999999999" bottom="1.0249999999999999" header="0.78749999999999998" footer="0.78749999999999998"/>
  <pageSetup paperSize="9" firstPageNumber="0" orientation="landscape" horizontalDpi="300" verticalDpi="300"/>
  <headerFooter>
    <oddHeader>&amp;C&amp;A</oddHeader>
    <oddFooter>&amp;CPagina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E8ADCC-AB5E-4593-BA2F-1A3326D22356}">
  <dimension ref="A1:M49"/>
  <sheetViews>
    <sheetView zoomScaleNormal="100" workbookViewId="0">
      <selection activeCell="V18" sqref="V18"/>
    </sheetView>
  </sheetViews>
  <sheetFormatPr defaultRowHeight="12.75" x14ac:dyDescent="0.2"/>
  <cols>
    <col min="1" max="1" width="8.140625" customWidth="1"/>
    <col min="2" max="2" width="25.140625" customWidth="1"/>
    <col min="3" max="3" width="16.42578125" customWidth="1"/>
    <col min="4" max="4" width="10.5703125" customWidth="1"/>
    <col min="5" max="5" width="11.28515625" customWidth="1"/>
    <col min="6" max="6" width="10.42578125" customWidth="1"/>
    <col min="7" max="7" width="11.85546875" customWidth="1"/>
    <col min="8" max="8" width="12.5703125" customWidth="1"/>
    <col min="9" max="9" width="11.28515625" customWidth="1"/>
    <col min="10" max="10" width="10.5703125" hidden="1" customWidth="1"/>
    <col min="11" max="11" width="11.42578125" customWidth="1"/>
    <col min="12" max="12" width="12.7109375" customWidth="1"/>
    <col min="15" max="1026" width="8.7109375" customWidth="1"/>
  </cols>
  <sheetData>
    <row r="1" spans="1:13" x14ac:dyDescent="0.2">
      <c r="A1" s="18" t="s">
        <v>66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</row>
    <row r="3" spans="1:13" ht="100.5" customHeight="1" x14ac:dyDescent="0.2">
      <c r="A3" s="1" t="s">
        <v>1</v>
      </c>
      <c r="B3" s="1" t="s">
        <v>2</v>
      </c>
      <c r="C3" s="1" t="s">
        <v>72</v>
      </c>
      <c r="D3" s="2" t="s">
        <v>3</v>
      </c>
      <c r="E3" s="2" t="s">
        <v>4</v>
      </c>
      <c r="F3" s="1" t="s">
        <v>5</v>
      </c>
      <c r="G3" s="3" t="s">
        <v>6</v>
      </c>
      <c r="H3" s="4" t="s">
        <v>7</v>
      </c>
      <c r="I3" s="4" t="s">
        <v>8</v>
      </c>
      <c r="J3" s="4" t="s">
        <v>59</v>
      </c>
      <c r="K3" s="4" t="s">
        <v>9</v>
      </c>
      <c r="L3" s="5" t="s">
        <v>10</v>
      </c>
      <c r="M3" s="6" t="s">
        <v>11</v>
      </c>
    </row>
    <row r="4" spans="1:13" x14ac:dyDescent="0.2">
      <c r="A4" s="7">
        <v>1</v>
      </c>
      <c r="B4" s="8" t="s">
        <v>12</v>
      </c>
      <c r="C4" s="17"/>
      <c r="D4" s="9">
        <v>6400</v>
      </c>
      <c r="E4" s="9">
        <v>2392.5</v>
      </c>
      <c r="F4" s="9">
        <f t="shared" ref="F4:F40" si="0">SUM(D4:E4)</f>
        <v>8792.5</v>
      </c>
      <c r="G4" s="10">
        <f>2512.23+1363.72</f>
        <v>3875.95</v>
      </c>
      <c r="H4" s="15">
        <v>2700</v>
      </c>
      <c r="I4" s="15">
        <v>640</v>
      </c>
      <c r="J4" s="16">
        <v>0</v>
      </c>
      <c r="K4" s="16"/>
      <c r="L4" s="15">
        <v>3340</v>
      </c>
      <c r="M4" s="15"/>
    </row>
    <row r="5" spans="1:13" x14ac:dyDescent="0.2">
      <c r="A5" s="7">
        <v>2</v>
      </c>
      <c r="B5" s="8" t="s">
        <v>13</v>
      </c>
      <c r="C5" s="17"/>
      <c r="D5" s="9">
        <v>6400</v>
      </c>
      <c r="E5" s="9">
        <v>1435.5</v>
      </c>
      <c r="F5" s="9">
        <f t="shared" si="0"/>
        <v>7835.5</v>
      </c>
      <c r="G5" s="10">
        <f>2541.16+818.23</f>
        <v>3359.39</v>
      </c>
      <c r="H5" s="15">
        <v>2700</v>
      </c>
      <c r="I5" s="15">
        <v>634.40000000000009</v>
      </c>
      <c r="J5" s="16"/>
      <c r="K5" s="16"/>
      <c r="L5" s="15">
        <v>3334.4</v>
      </c>
      <c r="M5" s="15"/>
    </row>
    <row r="6" spans="1:13" x14ac:dyDescent="0.2">
      <c r="A6" s="7">
        <v>3</v>
      </c>
      <c r="B6" s="8" t="s">
        <v>14</v>
      </c>
      <c r="C6" s="17"/>
      <c r="D6" s="9">
        <v>6400</v>
      </c>
      <c r="E6" s="9">
        <f>957+601.98</f>
        <v>1558.98</v>
      </c>
      <c r="F6" s="9">
        <f t="shared" si="0"/>
        <v>7958.98</v>
      </c>
      <c r="G6" s="10">
        <f>3135.23+343.13</f>
        <v>3478.36</v>
      </c>
      <c r="H6" s="15">
        <v>2700</v>
      </c>
      <c r="I6" s="15">
        <v>984</v>
      </c>
      <c r="J6" s="16"/>
      <c r="K6" s="16"/>
      <c r="L6" s="15">
        <v>3684</v>
      </c>
      <c r="M6" s="15">
        <v>615.03</v>
      </c>
    </row>
    <row r="7" spans="1:13" x14ac:dyDescent="0.2">
      <c r="A7" s="7">
        <v>4</v>
      </c>
      <c r="B7" s="8" t="s">
        <v>15</v>
      </c>
      <c r="C7" s="17"/>
      <c r="D7" s="9">
        <v>6400</v>
      </c>
      <c r="E7" s="9"/>
      <c r="F7" s="9">
        <f t="shared" si="0"/>
        <v>6400</v>
      </c>
      <c r="G7" s="10">
        <v>2584.2399999999998</v>
      </c>
      <c r="H7" s="15">
        <v>2700</v>
      </c>
      <c r="I7" s="15">
        <v>504</v>
      </c>
      <c r="J7" s="16"/>
      <c r="K7" s="16"/>
      <c r="L7" s="15">
        <v>3204</v>
      </c>
      <c r="M7" s="15"/>
    </row>
    <row r="8" spans="1:13" x14ac:dyDescent="0.2">
      <c r="A8" s="7">
        <v>5</v>
      </c>
      <c r="B8" s="8" t="s">
        <v>16</v>
      </c>
      <c r="C8" s="17"/>
      <c r="D8" s="9">
        <v>6400</v>
      </c>
      <c r="E8" s="9"/>
      <c r="F8" s="9">
        <f t="shared" si="0"/>
        <v>6400</v>
      </c>
      <c r="G8" s="10">
        <v>2494.19</v>
      </c>
      <c r="H8" s="15">
        <v>2700</v>
      </c>
      <c r="I8" s="15">
        <v>112</v>
      </c>
      <c r="J8" s="16"/>
      <c r="K8" s="16"/>
      <c r="L8" s="15">
        <v>2812</v>
      </c>
      <c r="M8" s="15"/>
    </row>
    <row r="9" spans="1:13" x14ac:dyDescent="0.2">
      <c r="A9" s="7">
        <v>6</v>
      </c>
      <c r="B9" s="8" t="s">
        <v>17</v>
      </c>
      <c r="C9" s="17"/>
      <c r="D9" s="9">
        <v>6400</v>
      </c>
      <c r="E9" s="9"/>
      <c r="F9" s="9">
        <f t="shared" si="0"/>
        <v>6400</v>
      </c>
      <c r="G9" s="10">
        <v>2590.96</v>
      </c>
      <c r="H9" s="15">
        <v>2700</v>
      </c>
      <c r="I9" s="15">
        <v>796.80000000000007</v>
      </c>
      <c r="J9" s="16"/>
      <c r="K9" s="16"/>
      <c r="L9" s="15">
        <v>3496.8</v>
      </c>
      <c r="M9" s="15"/>
    </row>
    <row r="10" spans="1:13" x14ac:dyDescent="0.2">
      <c r="A10" s="7">
        <v>7</v>
      </c>
      <c r="B10" s="8" t="s">
        <v>18</v>
      </c>
      <c r="C10" s="17"/>
      <c r="D10" s="9">
        <v>6400</v>
      </c>
      <c r="E10" s="9">
        <v>1435.5</v>
      </c>
      <c r="F10" s="9">
        <f t="shared" si="0"/>
        <v>7835.5</v>
      </c>
      <c r="G10" s="10">
        <f>2541.16+818.23</f>
        <v>3359.39</v>
      </c>
      <c r="H10" s="15">
        <v>2700</v>
      </c>
      <c r="I10" s="15">
        <v>1254.4000000000001</v>
      </c>
      <c r="J10" s="16"/>
      <c r="K10" s="16"/>
      <c r="L10" s="15">
        <v>3954.4</v>
      </c>
      <c r="M10" s="15"/>
    </row>
    <row r="11" spans="1:13" x14ac:dyDescent="0.2">
      <c r="A11" s="7">
        <v>8</v>
      </c>
      <c r="B11" s="8" t="s">
        <v>19</v>
      </c>
      <c r="C11" s="17"/>
      <c r="D11" s="9">
        <v>6400</v>
      </c>
      <c r="E11" s="9">
        <v>1148.4000000000001</v>
      </c>
      <c r="F11" s="9">
        <f t="shared" si="0"/>
        <v>7548.4</v>
      </c>
      <c r="G11" s="10">
        <v>3140.68</v>
      </c>
      <c r="H11" s="15">
        <v>2700</v>
      </c>
      <c r="I11" s="15">
        <v>265.60000000000002</v>
      </c>
      <c r="J11" s="16"/>
      <c r="K11" s="16"/>
      <c r="L11" s="15">
        <v>2965.6</v>
      </c>
      <c r="M11" s="15"/>
    </row>
    <row r="12" spans="1:13" x14ac:dyDescent="0.2">
      <c r="A12" s="7">
        <v>9</v>
      </c>
      <c r="B12" s="8" t="s">
        <v>20</v>
      </c>
      <c r="C12" s="17"/>
      <c r="D12" s="9">
        <v>6400</v>
      </c>
      <c r="E12" s="9"/>
      <c r="F12" s="9">
        <f t="shared" si="0"/>
        <v>6400</v>
      </c>
      <c r="G12" s="10">
        <v>2589.5700000000002</v>
      </c>
      <c r="H12" s="15">
        <v>2700</v>
      </c>
      <c r="I12" s="15">
        <v>220.8</v>
      </c>
      <c r="J12" s="16"/>
      <c r="K12" s="16"/>
      <c r="L12" s="15">
        <v>2920.8</v>
      </c>
      <c r="M12" s="15"/>
    </row>
    <row r="13" spans="1:13" x14ac:dyDescent="0.2">
      <c r="A13" s="7">
        <v>10</v>
      </c>
      <c r="B13" s="8" t="s">
        <v>21</v>
      </c>
      <c r="C13" s="17"/>
      <c r="D13" s="9">
        <v>6400</v>
      </c>
      <c r="E13" s="9">
        <v>601.98</v>
      </c>
      <c r="F13" s="9">
        <f t="shared" si="0"/>
        <v>7001.98</v>
      </c>
      <c r="G13" s="10">
        <f>2616.21+343.13</f>
        <v>2959.34</v>
      </c>
      <c r="H13" s="15">
        <v>2700</v>
      </c>
      <c r="I13" s="15">
        <v>416</v>
      </c>
      <c r="J13" s="16"/>
      <c r="K13" s="16"/>
      <c r="L13" s="15">
        <v>3116</v>
      </c>
      <c r="M13" s="15"/>
    </row>
    <row r="14" spans="1:13" x14ac:dyDescent="0.2">
      <c r="A14" s="7">
        <v>11</v>
      </c>
      <c r="B14" s="8" t="s">
        <v>22</v>
      </c>
      <c r="C14" s="17"/>
      <c r="D14" s="9">
        <v>6400</v>
      </c>
      <c r="E14" s="9"/>
      <c r="F14" s="9">
        <f t="shared" si="0"/>
        <v>6400</v>
      </c>
      <c r="G14" s="10">
        <v>2599.7199999999998</v>
      </c>
      <c r="H14" s="15">
        <v>2700</v>
      </c>
      <c r="I14" s="15">
        <v>280.8</v>
      </c>
      <c r="J14" s="16"/>
      <c r="K14" s="16"/>
      <c r="L14" s="15">
        <v>2980.8</v>
      </c>
      <c r="M14" s="15"/>
    </row>
    <row r="15" spans="1:13" x14ac:dyDescent="0.2">
      <c r="A15" s="7">
        <v>12</v>
      </c>
      <c r="B15" s="8" t="s">
        <v>23</v>
      </c>
      <c r="C15" s="17"/>
      <c r="D15" s="9">
        <v>6400</v>
      </c>
      <c r="E15" s="9"/>
      <c r="F15" s="9">
        <f t="shared" si="0"/>
        <v>6400</v>
      </c>
      <c r="G15" s="10">
        <v>2587.5300000000002</v>
      </c>
      <c r="H15" s="15">
        <v>2700</v>
      </c>
      <c r="I15" s="15">
        <v>338.40000000000003</v>
      </c>
      <c r="J15" s="16"/>
      <c r="K15" s="16"/>
      <c r="L15" s="15">
        <v>3038.4</v>
      </c>
      <c r="M15" s="15"/>
    </row>
    <row r="16" spans="1:13" x14ac:dyDescent="0.2">
      <c r="A16" s="7">
        <v>13</v>
      </c>
      <c r="B16" s="8" t="s">
        <v>24</v>
      </c>
      <c r="C16" s="17"/>
      <c r="D16" s="9">
        <v>6400</v>
      </c>
      <c r="E16" s="9"/>
      <c r="F16" s="9">
        <f t="shared" si="0"/>
        <v>6400</v>
      </c>
      <c r="G16" s="10">
        <v>2584.2399999999998</v>
      </c>
      <c r="H16" s="15">
        <v>2700</v>
      </c>
      <c r="I16" s="15">
        <v>79.2</v>
      </c>
      <c r="J16" s="16"/>
      <c r="K16" s="16"/>
      <c r="L16" s="15">
        <v>2779.2</v>
      </c>
      <c r="M16" s="15"/>
    </row>
    <row r="17" spans="1:13" x14ac:dyDescent="0.2">
      <c r="A17" s="7">
        <v>14</v>
      </c>
      <c r="B17" s="8" t="s">
        <v>25</v>
      </c>
      <c r="C17" s="17"/>
      <c r="D17" s="9">
        <v>6400</v>
      </c>
      <c r="E17" s="9"/>
      <c r="F17" s="9">
        <f t="shared" si="0"/>
        <v>6400</v>
      </c>
      <c r="G17" s="10">
        <v>2584.2399999999998</v>
      </c>
      <c r="H17" s="15">
        <v>2700</v>
      </c>
      <c r="I17" s="15">
        <v>1051.2</v>
      </c>
      <c r="J17" s="16"/>
      <c r="K17" s="16"/>
      <c r="L17" s="15">
        <v>3751.2</v>
      </c>
      <c r="M17" s="15"/>
    </row>
    <row r="18" spans="1:13" x14ac:dyDescent="0.2">
      <c r="A18" s="7">
        <v>15</v>
      </c>
      <c r="B18" s="8" t="s">
        <v>26</v>
      </c>
      <c r="C18" s="17" t="s">
        <v>75</v>
      </c>
      <c r="D18" s="9">
        <v>2560</v>
      </c>
      <c r="E18" s="9">
        <v>629.77</v>
      </c>
      <c r="F18" s="9">
        <f t="shared" si="0"/>
        <v>3189.77</v>
      </c>
      <c r="G18" s="10">
        <f>1224.39+538.45</f>
        <v>1762.8400000000001</v>
      </c>
      <c r="H18" s="15">
        <v>1080</v>
      </c>
      <c r="I18" s="15">
        <f>97.6+97.6</f>
        <v>195.2</v>
      </c>
      <c r="J18" s="16"/>
      <c r="K18" s="16">
        <v>-600</v>
      </c>
      <c r="L18" s="15">
        <f t="shared" ref="L18" si="1">SUM(H18:K18)</f>
        <v>675.2</v>
      </c>
      <c r="M18" s="15"/>
    </row>
    <row r="19" spans="1:13" x14ac:dyDescent="0.2">
      <c r="A19" s="7">
        <v>16</v>
      </c>
      <c r="B19" s="8" t="s">
        <v>27</v>
      </c>
      <c r="C19" s="17"/>
      <c r="D19" s="9">
        <v>6400</v>
      </c>
      <c r="E19" s="9">
        <v>478.5</v>
      </c>
      <c r="F19" s="9">
        <f t="shared" si="0"/>
        <v>6878.5</v>
      </c>
      <c r="G19" s="10">
        <v>2747.38</v>
      </c>
      <c r="H19" s="15">
        <v>2700</v>
      </c>
      <c r="I19" s="15">
        <v>196.8</v>
      </c>
      <c r="J19" s="16"/>
      <c r="K19" s="16"/>
      <c r="L19" s="15">
        <v>2896.8</v>
      </c>
      <c r="M19" s="15"/>
    </row>
    <row r="20" spans="1:13" x14ac:dyDescent="0.2">
      <c r="A20" s="7">
        <v>17</v>
      </c>
      <c r="B20" s="8" t="s">
        <v>28</v>
      </c>
      <c r="C20" s="17" t="s">
        <v>75</v>
      </c>
      <c r="D20" s="9">
        <v>2560</v>
      </c>
      <c r="E20" s="9">
        <v>555.67999999999995</v>
      </c>
      <c r="F20" s="9">
        <f t="shared" si="0"/>
        <v>3115.68</v>
      </c>
      <c r="G20" s="10">
        <f>1276.32+475.11</f>
        <v>1751.4299999999998</v>
      </c>
      <c r="H20" s="15">
        <v>1080</v>
      </c>
      <c r="I20" s="15">
        <f>984+393.6</f>
        <v>1377.6</v>
      </c>
      <c r="J20" s="16"/>
      <c r="K20" s="16"/>
      <c r="L20" s="15">
        <f t="shared" ref="L20" si="2">SUM(H20:K20)</f>
        <v>2457.6</v>
      </c>
      <c r="M20" s="15"/>
    </row>
    <row r="21" spans="1:13" x14ac:dyDescent="0.2">
      <c r="A21" s="7">
        <v>18</v>
      </c>
      <c r="B21" s="8" t="s">
        <v>29</v>
      </c>
      <c r="C21" s="17"/>
      <c r="D21" s="9">
        <v>6400</v>
      </c>
      <c r="E21" s="9"/>
      <c r="F21" s="9">
        <f t="shared" si="0"/>
        <v>6400</v>
      </c>
      <c r="G21" s="10">
        <v>2599.7199999999998</v>
      </c>
      <c r="H21" s="15">
        <v>2700</v>
      </c>
      <c r="I21" s="15">
        <v>1248</v>
      </c>
      <c r="J21" s="16"/>
      <c r="K21" s="16"/>
      <c r="L21" s="15">
        <v>3948</v>
      </c>
      <c r="M21" s="15"/>
    </row>
    <row r="22" spans="1:13" x14ac:dyDescent="0.2">
      <c r="A22" s="7">
        <v>19</v>
      </c>
      <c r="B22" s="8" t="s">
        <v>30</v>
      </c>
      <c r="C22" s="17"/>
      <c r="D22" s="9">
        <v>6400</v>
      </c>
      <c r="E22" s="9"/>
      <c r="F22" s="9">
        <f t="shared" si="0"/>
        <v>6400</v>
      </c>
      <c r="G22" s="10">
        <v>2791.86</v>
      </c>
      <c r="H22" s="15">
        <v>2700</v>
      </c>
      <c r="I22" s="15">
        <v>160</v>
      </c>
      <c r="J22" s="16"/>
      <c r="K22" s="16"/>
      <c r="L22" s="15">
        <v>2860</v>
      </c>
      <c r="M22" s="15"/>
    </row>
    <row r="23" spans="1:13" x14ac:dyDescent="0.2">
      <c r="A23" s="7">
        <v>20</v>
      </c>
      <c r="B23" s="8" t="s">
        <v>31</v>
      </c>
      <c r="C23" s="17"/>
      <c r="D23" s="9">
        <v>6400</v>
      </c>
      <c r="E23" s="9">
        <v>2105.4</v>
      </c>
      <c r="F23" s="9">
        <f t="shared" si="0"/>
        <v>8505.4</v>
      </c>
      <c r="G23" s="10">
        <v>3755.32</v>
      </c>
      <c r="H23" s="15">
        <v>2700</v>
      </c>
      <c r="I23" s="15">
        <v>128</v>
      </c>
      <c r="J23" s="16"/>
      <c r="K23" s="16"/>
      <c r="L23" s="15">
        <v>2828</v>
      </c>
      <c r="M23" s="15"/>
    </row>
    <row r="24" spans="1:13" x14ac:dyDescent="0.2">
      <c r="A24" s="7">
        <v>21</v>
      </c>
      <c r="B24" s="8" t="s">
        <v>32</v>
      </c>
      <c r="C24" s="17" t="s">
        <v>75</v>
      </c>
      <c r="D24" s="9">
        <v>2560</v>
      </c>
      <c r="E24" s="9">
        <v>555.67999999999995</v>
      </c>
      <c r="F24" s="9">
        <f t="shared" si="0"/>
        <v>3115.68</v>
      </c>
      <c r="G24" s="10">
        <f>1398.33+475.11</f>
        <v>1873.44</v>
      </c>
      <c r="H24" s="15">
        <v>1080</v>
      </c>
      <c r="I24" s="15">
        <f>98.4+98.4</f>
        <v>196.8</v>
      </c>
      <c r="J24" s="16"/>
      <c r="K24" s="16">
        <v>-300</v>
      </c>
      <c r="L24" s="15">
        <f t="shared" ref="L24:L25" si="3">SUM(H24:K24)</f>
        <v>976.8</v>
      </c>
      <c r="M24" s="15"/>
    </row>
    <row r="25" spans="1:13" x14ac:dyDescent="0.2">
      <c r="A25" s="7">
        <v>22</v>
      </c>
      <c r="B25" s="8" t="s">
        <v>33</v>
      </c>
      <c r="C25" s="17" t="s">
        <v>75</v>
      </c>
      <c r="D25" s="9">
        <v>2560</v>
      </c>
      <c r="E25" s="9">
        <v>382.8</v>
      </c>
      <c r="F25" s="9">
        <f t="shared" si="0"/>
        <v>2942.8</v>
      </c>
      <c r="G25" s="10">
        <v>1262.97</v>
      </c>
      <c r="H25" s="15">
        <v>1080</v>
      </c>
      <c r="I25" s="15">
        <f>288+72</f>
        <v>360</v>
      </c>
      <c r="J25" s="16"/>
      <c r="K25" s="16"/>
      <c r="L25" s="15">
        <f t="shared" si="3"/>
        <v>1440</v>
      </c>
      <c r="M25" s="15"/>
    </row>
    <row r="26" spans="1:13" x14ac:dyDescent="0.2">
      <c r="A26" s="7">
        <v>23</v>
      </c>
      <c r="B26" s="8" t="s">
        <v>34</v>
      </c>
      <c r="C26" s="17"/>
      <c r="D26" s="9">
        <v>6400</v>
      </c>
      <c r="E26" s="9">
        <v>478.5</v>
      </c>
      <c r="F26" s="9">
        <f t="shared" si="0"/>
        <v>6878.5</v>
      </c>
      <c r="G26" s="10">
        <v>2564.6999999999998</v>
      </c>
      <c r="H26" s="15">
        <v>2700</v>
      </c>
      <c r="I26" s="15">
        <v>56.800000000000004</v>
      </c>
      <c r="J26" s="16"/>
      <c r="K26" s="16"/>
      <c r="L26" s="15">
        <v>2756.8</v>
      </c>
      <c r="M26" s="15"/>
    </row>
    <row r="27" spans="1:13" x14ac:dyDescent="0.2">
      <c r="A27" s="7">
        <v>24</v>
      </c>
      <c r="B27" s="8" t="s">
        <v>35</v>
      </c>
      <c r="C27" s="17"/>
      <c r="D27" s="9">
        <v>6400</v>
      </c>
      <c r="E27" s="9"/>
      <c r="F27" s="9">
        <f t="shared" si="0"/>
        <v>6400</v>
      </c>
      <c r="G27" s="10">
        <v>2429.3000000000002</v>
      </c>
      <c r="H27" s="15">
        <v>2700</v>
      </c>
      <c r="I27" s="15">
        <v>425.6</v>
      </c>
      <c r="J27" s="16"/>
      <c r="K27" s="16"/>
      <c r="L27" s="15">
        <v>3125.6</v>
      </c>
      <c r="M27" s="15"/>
    </row>
    <row r="28" spans="1:13" x14ac:dyDescent="0.2">
      <c r="A28" s="7">
        <v>25</v>
      </c>
      <c r="B28" s="8" t="s">
        <v>36</v>
      </c>
      <c r="C28" s="17"/>
      <c r="D28" s="9">
        <v>6400</v>
      </c>
      <c r="E28" s="9">
        <v>957</v>
      </c>
      <c r="F28" s="9">
        <f t="shared" si="0"/>
        <v>7357</v>
      </c>
      <c r="G28" s="10">
        <v>3143.01</v>
      </c>
      <c r="H28" s="15">
        <v>2700</v>
      </c>
      <c r="I28" s="15">
        <v>0</v>
      </c>
      <c r="J28" s="16"/>
      <c r="K28" s="16"/>
      <c r="L28" s="15">
        <v>2700</v>
      </c>
      <c r="M28" s="15"/>
    </row>
    <row r="29" spans="1:13" x14ac:dyDescent="0.2">
      <c r="A29" s="7">
        <v>26</v>
      </c>
      <c r="B29" s="8" t="s">
        <v>37</v>
      </c>
      <c r="C29" s="17"/>
      <c r="D29" s="9">
        <v>6400</v>
      </c>
      <c r="E29" s="9"/>
      <c r="F29" s="9">
        <f t="shared" si="0"/>
        <v>6400</v>
      </c>
      <c r="G29" s="10">
        <v>2522.96</v>
      </c>
      <c r="H29" s="15">
        <v>2700</v>
      </c>
      <c r="I29" s="15">
        <v>364</v>
      </c>
      <c r="J29" s="16"/>
      <c r="K29" s="16"/>
      <c r="L29" s="15">
        <v>3064</v>
      </c>
      <c r="M29" s="15">
        <v>326.2</v>
      </c>
    </row>
    <row r="30" spans="1:13" x14ac:dyDescent="0.2">
      <c r="A30" s="7">
        <v>27</v>
      </c>
      <c r="B30" s="8" t="s">
        <v>38</v>
      </c>
      <c r="C30" s="17"/>
      <c r="D30" s="9">
        <v>6400</v>
      </c>
      <c r="E30" s="9">
        <v>957</v>
      </c>
      <c r="F30" s="9">
        <f t="shared" si="0"/>
        <v>7357</v>
      </c>
      <c r="G30" s="10">
        <v>3135.23</v>
      </c>
      <c r="H30" s="15">
        <v>2700</v>
      </c>
      <c r="I30" s="15">
        <v>459.20000000000005</v>
      </c>
      <c r="J30" s="16"/>
      <c r="K30" s="16"/>
      <c r="L30" s="15">
        <v>3159.2</v>
      </c>
      <c r="M30" s="15"/>
    </row>
    <row r="31" spans="1:13" x14ac:dyDescent="0.2">
      <c r="A31" s="7">
        <v>28</v>
      </c>
      <c r="B31" s="8" t="s">
        <v>39</v>
      </c>
      <c r="C31" s="17"/>
      <c r="D31" s="9">
        <v>6400</v>
      </c>
      <c r="E31" s="9">
        <v>478.5</v>
      </c>
      <c r="F31" s="9">
        <f t="shared" si="0"/>
        <v>6878.5</v>
      </c>
      <c r="G31" s="10">
        <v>2893.96</v>
      </c>
      <c r="H31" s="15">
        <v>2700</v>
      </c>
      <c r="I31" s="15">
        <v>70.400000000000006</v>
      </c>
      <c r="J31" s="16"/>
      <c r="K31" s="16"/>
      <c r="L31" s="15">
        <v>2770.4</v>
      </c>
      <c r="M31" s="15"/>
    </row>
    <row r="32" spans="1:13" x14ac:dyDescent="0.2">
      <c r="A32" s="7">
        <v>29</v>
      </c>
      <c r="B32" s="8" t="s">
        <v>40</v>
      </c>
      <c r="C32" s="17"/>
      <c r="D32" s="9">
        <v>6400</v>
      </c>
      <c r="E32" s="9"/>
      <c r="F32" s="9">
        <f t="shared" si="0"/>
        <v>6400</v>
      </c>
      <c r="G32" s="10">
        <v>2449.0100000000002</v>
      </c>
      <c r="H32" s="15">
        <v>2700</v>
      </c>
      <c r="I32" s="15">
        <v>233.60000000000002</v>
      </c>
      <c r="J32" s="16"/>
      <c r="K32" s="16"/>
      <c r="L32" s="15">
        <v>2933.6</v>
      </c>
      <c r="M32" s="15"/>
    </row>
    <row r="33" spans="1:13" x14ac:dyDescent="0.2">
      <c r="A33" s="7">
        <v>30</v>
      </c>
      <c r="B33" s="8" t="s">
        <v>41</v>
      </c>
      <c r="C33" s="17"/>
      <c r="D33" s="9">
        <v>6400</v>
      </c>
      <c r="E33" s="9">
        <v>1148.4000000000001</v>
      </c>
      <c r="F33" s="9">
        <f t="shared" si="0"/>
        <v>7548.4</v>
      </c>
      <c r="G33" s="10">
        <v>3238.69</v>
      </c>
      <c r="H33" s="15">
        <v>2700</v>
      </c>
      <c r="I33" s="15">
        <v>704</v>
      </c>
      <c r="J33" s="16"/>
      <c r="K33" s="16"/>
      <c r="L33" s="15">
        <v>3404</v>
      </c>
      <c r="M33" s="15"/>
    </row>
    <row r="34" spans="1:13" x14ac:dyDescent="0.2">
      <c r="A34" s="7">
        <v>31</v>
      </c>
      <c r="B34" s="8" t="s">
        <v>42</v>
      </c>
      <c r="C34" s="17"/>
      <c r="D34" s="9">
        <v>6400</v>
      </c>
      <c r="E34" s="9">
        <v>957</v>
      </c>
      <c r="F34" s="9">
        <f t="shared" si="0"/>
        <v>7357</v>
      </c>
      <c r="G34" s="10">
        <v>3135.23</v>
      </c>
      <c r="H34" s="15">
        <v>2700</v>
      </c>
      <c r="I34" s="15">
        <v>332.8</v>
      </c>
      <c r="J34" s="16"/>
      <c r="K34" s="16"/>
      <c r="L34" s="15">
        <v>3032.8</v>
      </c>
      <c r="M34" s="15"/>
    </row>
    <row r="35" spans="1:13" x14ac:dyDescent="0.2">
      <c r="A35" s="7">
        <v>32</v>
      </c>
      <c r="B35" s="8" t="s">
        <v>43</v>
      </c>
      <c r="C35" s="17"/>
      <c r="D35" s="9">
        <v>6400</v>
      </c>
      <c r="E35" s="12"/>
      <c r="F35" s="9">
        <f t="shared" si="0"/>
        <v>6400</v>
      </c>
      <c r="G35" s="10">
        <v>2589.5700000000002</v>
      </c>
      <c r="H35" s="15">
        <v>2700</v>
      </c>
      <c r="I35" s="15">
        <v>1488</v>
      </c>
      <c r="J35" s="16"/>
      <c r="K35" s="16"/>
      <c r="L35" s="15">
        <v>4188</v>
      </c>
      <c r="M35" s="15"/>
    </row>
    <row r="36" spans="1:13" x14ac:dyDescent="0.2">
      <c r="A36" s="7">
        <v>33</v>
      </c>
      <c r="B36" s="13" t="s">
        <v>44</v>
      </c>
      <c r="C36" s="17"/>
      <c r="D36" s="9">
        <v>6400</v>
      </c>
      <c r="E36" s="9">
        <v>478.5</v>
      </c>
      <c r="F36" s="9">
        <f t="shared" si="0"/>
        <v>6878.5</v>
      </c>
      <c r="G36" s="10">
        <v>2725.93</v>
      </c>
      <c r="H36" s="15">
        <v>2700</v>
      </c>
      <c r="I36" s="15">
        <v>48.800000000000004</v>
      </c>
      <c r="J36" s="16"/>
      <c r="K36" s="16"/>
      <c r="L36" s="15">
        <v>2748.8</v>
      </c>
      <c r="M36" s="15"/>
    </row>
    <row r="37" spans="1:13" x14ac:dyDescent="0.2">
      <c r="A37" s="7">
        <v>34</v>
      </c>
      <c r="B37" s="13" t="s">
        <v>45</v>
      </c>
      <c r="C37" s="17"/>
      <c r="D37" s="9">
        <v>6400</v>
      </c>
      <c r="E37" s="9">
        <f>682.25+833.52</f>
        <v>1515.77</v>
      </c>
      <c r="F37" s="9">
        <f t="shared" si="0"/>
        <v>7915.77</v>
      </c>
      <c r="G37" s="10">
        <f>2541.16+388.88+475.11</f>
        <v>3405.15</v>
      </c>
      <c r="H37" s="15">
        <v>2700</v>
      </c>
      <c r="I37" s="15">
        <v>324</v>
      </c>
      <c r="J37" s="16"/>
      <c r="K37" s="16"/>
      <c r="L37" s="15">
        <v>3024</v>
      </c>
      <c r="M37" s="15"/>
    </row>
    <row r="38" spans="1:13" x14ac:dyDescent="0.2">
      <c r="A38" s="7">
        <v>35</v>
      </c>
      <c r="B38" s="13" t="s">
        <v>46</v>
      </c>
      <c r="C38" s="17"/>
      <c r="D38" s="9">
        <v>6400</v>
      </c>
      <c r="E38" s="9">
        <v>478.5</v>
      </c>
      <c r="F38" s="9">
        <f t="shared" si="0"/>
        <v>6878.5</v>
      </c>
      <c r="G38" s="10">
        <v>2726.3</v>
      </c>
      <c r="H38" s="15">
        <v>2700</v>
      </c>
      <c r="I38" s="15">
        <v>395.20000000000005</v>
      </c>
      <c r="J38" s="16"/>
      <c r="K38" s="16"/>
      <c r="L38" s="15">
        <v>3095.2</v>
      </c>
      <c r="M38" s="15"/>
    </row>
    <row r="39" spans="1:13" x14ac:dyDescent="0.2">
      <c r="A39" s="7">
        <v>36</v>
      </c>
      <c r="B39" s="13" t="s">
        <v>47</v>
      </c>
      <c r="C39" s="17"/>
      <c r="D39" s="9">
        <v>6400</v>
      </c>
      <c r="E39" s="9">
        <v>478.5</v>
      </c>
      <c r="F39" s="9">
        <f t="shared" si="0"/>
        <v>6878.5</v>
      </c>
      <c r="G39" s="10">
        <v>2726.61</v>
      </c>
      <c r="H39" s="15">
        <v>2700</v>
      </c>
      <c r="I39" s="15">
        <v>439.20000000000005</v>
      </c>
      <c r="J39" s="16"/>
      <c r="K39" s="16"/>
      <c r="L39" s="15">
        <v>3139.2</v>
      </c>
      <c r="M39" s="15"/>
    </row>
    <row r="40" spans="1:13" x14ac:dyDescent="0.2">
      <c r="A40" s="7">
        <v>37</v>
      </c>
      <c r="B40" s="13" t="s">
        <v>48</v>
      </c>
      <c r="C40" s="17"/>
      <c r="D40" s="9">
        <v>6400</v>
      </c>
      <c r="E40" s="9">
        <v>478.5</v>
      </c>
      <c r="F40" s="9">
        <f t="shared" si="0"/>
        <v>6878.5</v>
      </c>
      <c r="G40" s="10">
        <v>2818.96</v>
      </c>
      <c r="H40" s="15">
        <v>2700</v>
      </c>
      <c r="I40" s="15">
        <v>146.4</v>
      </c>
      <c r="J40" s="16">
        <v>0</v>
      </c>
      <c r="K40" s="16"/>
      <c r="L40" s="15">
        <v>2846.4</v>
      </c>
      <c r="M40" s="15"/>
    </row>
    <row r="44" spans="1:13" x14ac:dyDescent="0.2">
      <c r="A44" t="s">
        <v>49</v>
      </c>
      <c r="B44" t="s">
        <v>50</v>
      </c>
    </row>
    <row r="45" spans="1:13" x14ac:dyDescent="0.2">
      <c r="B45" t="s">
        <v>51</v>
      </c>
    </row>
    <row r="46" spans="1:13" x14ac:dyDescent="0.2">
      <c r="B46" t="s">
        <v>52</v>
      </c>
    </row>
    <row r="47" spans="1:13" x14ac:dyDescent="0.2">
      <c r="B47" t="s">
        <v>53</v>
      </c>
    </row>
    <row r="48" spans="1:13" x14ac:dyDescent="0.2">
      <c r="B48" t="s">
        <v>54</v>
      </c>
    </row>
    <row r="49" spans="2:2" x14ac:dyDescent="0.2">
      <c r="B49" t="s">
        <v>55</v>
      </c>
    </row>
  </sheetData>
  <mergeCells count="1">
    <mergeCell ref="A1:M1"/>
  </mergeCells>
  <pageMargins left="0.78749999999999998" right="0.78749999999999998" top="1.0249999999999999" bottom="1.0249999999999999" header="0.78749999999999998" footer="0.78749999999999998"/>
  <pageSetup paperSize="9" firstPageNumber="0" orientation="landscape" horizontalDpi="300" verticalDpi="300"/>
  <headerFooter>
    <oddHeader>&amp;C&amp;A</oddHeader>
    <oddFooter>&amp;CPagina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70B6F6-D1FF-43AA-AF6E-1E2BF0F54CCA}">
  <dimension ref="A1:M49"/>
  <sheetViews>
    <sheetView zoomScaleNormal="100" workbookViewId="0">
      <selection activeCell="R26" sqref="R26"/>
    </sheetView>
  </sheetViews>
  <sheetFormatPr defaultRowHeight="12.75" x14ac:dyDescent="0.2"/>
  <cols>
    <col min="1" max="1" width="8.140625" customWidth="1"/>
    <col min="2" max="2" width="25.140625" customWidth="1"/>
    <col min="3" max="3" width="16.7109375" customWidth="1"/>
    <col min="4" max="4" width="10.5703125" customWidth="1"/>
    <col min="5" max="5" width="11.28515625" customWidth="1"/>
    <col min="6" max="6" width="10.42578125" customWidth="1"/>
    <col min="7" max="7" width="11.85546875" customWidth="1"/>
    <col min="8" max="8" width="12.5703125" customWidth="1"/>
    <col min="9" max="9" width="11.28515625" customWidth="1"/>
    <col min="10" max="10" width="10.5703125" hidden="1" customWidth="1"/>
    <col min="11" max="11" width="11.42578125" customWidth="1"/>
    <col min="12" max="12" width="12.7109375" customWidth="1"/>
    <col min="15" max="1026" width="8.7109375" customWidth="1"/>
  </cols>
  <sheetData>
    <row r="1" spans="1:13" x14ac:dyDescent="0.2">
      <c r="A1" s="18" t="s">
        <v>67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</row>
    <row r="3" spans="1:13" ht="100.5" customHeight="1" x14ac:dyDescent="0.2">
      <c r="A3" s="1" t="s">
        <v>1</v>
      </c>
      <c r="B3" s="1" t="s">
        <v>2</v>
      </c>
      <c r="C3" s="1" t="s">
        <v>72</v>
      </c>
      <c r="D3" s="2" t="s">
        <v>3</v>
      </c>
      <c r="E3" s="2" t="s">
        <v>4</v>
      </c>
      <c r="F3" s="1" t="s">
        <v>5</v>
      </c>
      <c r="G3" s="3" t="s">
        <v>6</v>
      </c>
      <c r="H3" s="4" t="s">
        <v>7</v>
      </c>
      <c r="I3" s="4" t="s">
        <v>8</v>
      </c>
      <c r="J3" s="4" t="s">
        <v>59</v>
      </c>
      <c r="K3" s="4" t="s">
        <v>9</v>
      </c>
      <c r="L3" s="5" t="s">
        <v>10</v>
      </c>
      <c r="M3" s="6" t="s">
        <v>11</v>
      </c>
    </row>
    <row r="4" spans="1:13" x14ac:dyDescent="0.2">
      <c r="A4" s="7">
        <v>1</v>
      </c>
      <c r="B4" s="8" t="s">
        <v>68</v>
      </c>
      <c r="C4" s="17" t="s">
        <v>73</v>
      </c>
      <c r="D4" s="9">
        <v>7680</v>
      </c>
      <c r="E4" s="9"/>
      <c r="F4" s="9">
        <f t="shared" ref="F4" si="0">SUM(D4:E4)</f>
        <v>7680</v>
      </c>
      <c r="G4" s="10">
        <v>3034.19</v>
      </c>
      <c r="H4" s="15">
        <v>3240</v>
      </c>
      <c r="I4" s="15">
        <v>98.4</v>
      </c>
      <c r="J4" s="16">
        <v>0</v>
      </c>
      <c r="K4" s="16"/>
      <c r="L4" s="15">
        <v>3338.4</v>
      </c>
      <c r="M4" s="15"/>
    </row>
    <row r="5" spans="1:13" x14ac:dyDescent="0.2">
      <c r="A5" s="7">
        <v>1</v>
      </c>
      <c r="B5" s="8" t="s">
        <v>12</v>
      </c>
      <c r="C5" s="17"/>
      <c r="D5" s="9">
        <v>6400</v>
      </c>
      <c r="E5" s="9">
        <v>2392.5</v>
      </c>
      <c r="F5" s="9">
        <f t="shared" ref="F5:F40" si="1">SUM(D5:E5)</f>
        <v>8792.5</v>
      </c>
      <c r="G5" s="10">
        <f>2512.41+1363.72</f>
        <v>3876.13</v>
      </c>
      <c r="H5" s="15">
        <v>2700</v>
      </c>
      <c r="I5" s="15">
        <v>640</v>
      </c>
      <c r="J5" s="16">
        <v>0</v>
      </c>
      <c r="K5" s="16"/>
      <c r="L5" s="15">
        <v>3340</v>
      </c>
      <c r="M5" s="15"/>
    </row>
    <row r="6" spans="1:13" x14ac:dyDescent="0.2">
      <c r="A6" s="7">
        <v>2</v>
      </c>
      <c r="B6" s="8" t="s">
        <v>13</v>
      </c>
      <c r="C6" s="17"/>
      <c r="D6" s="9">
        <v>6400</v>
      </c>
      <c r="E6" s="9">
        <v>1435.5</v>
      </c>
      <c r="F6" s="9">
        <f t="shared" si="1"/>
        <v>7835.5</v>
      </c>
      <c r="G6" s="10">
        <f>2541.27+818.23</f>
        <v>3359.5</v>
      </c>
      <c r="H6" s="15">
        <v>2700</v>
      </c>
      <c r="I6" s="15">
        <v>634.40000000000009</v>
      </c>
      <c r="J6" s="16"/>
      <c r="K6" s="16"/>
      <c r="L6" s="15">
        <v>3334.4</v>
      </c>
      <c r="M6" s="15"/>
    </row>
    <row r="7" spans="1:13" x14ac:dyDescent="0.2">
      <c r="A7" s="7">
        <v>3</v>
      </c>
      <c r="B7" s="8" t="s">
        <v>14</v>
      </c>
      <c r="C7" s="17"/>
      <c r="D7" s="9">
        <v>6400</v>
      </c>
      <c r="E7" s="9">
        <v>1435.5</v>
      </c>
      <c r="F7" s="9">
        <f t="shared" si="1"/>
        <v>7835.5</v>
      </c>
      <c r="G7" s="10">
        <f>2306.75+818.23</f>
        <v>3124.98</v>
      </c>
      <c r="H7" s="15">
        <v>2700</v>
      </c>
      <c r="I7" s="15">
        <v>1500</v>
      </c>
      <c r="J7" s="16"/>
      <c r="K7" s="16"/>
      <c r="L7" s="15">
        <v>4200</v>
      </c>
      <c r="M7" s="15"/>
    </row>
    <row r="8" spans="1:13" x14ac:dyDescent="0.2">
      <c r="A8" s="7">
        <v>4</v>
      </c>
      <c r="B8" s="8" t="s">
        <v>15</v>
      </c>
      <c r="C8" s="17"/>
      <c r="D8" s="9">
        <v>6400</v>
      </c>
      <c r="E8" s="9"/>
      <c r="F8" s="9">
        <f t="shared" si="1"/>
        <v>6400</v>
      </c>
      <c r="G8" s="10">
        <v>2584.36</v>
      </c>
      <c r="H8" s="15">
        <v>2700</v>
      </c>
      <c r="I8" s="15">
        <v>720</v>
      </c>
      <c r="J8" s="16"/>
      <c r="K8" s="16"/>
      <c r="L8" s="15">
        <v>3420</v>
      </c>
      <c r="M8" s="15"/>
    </row>
    <row r="9" spans="1:13" x14ac:dyDescent="0.2">
      <c r="A9" s="7">
        <v>5</v>
      </c>
      <c r="B9" s="8" t="s">
        <v>16</v>
      </c>
      <c r="C9" s="17"/>
      <c r="D9" s="9">
        <v>6400</v>
      </c>
      <c r="E9" s="9"/>
      <c r="F9" s="9">
        <f t="shared" si="1"/>
        <v>6400</v>
      </c>
      <c r="G9" s="10">
        <v>2494.42</v>
      </c>
      <c r="H9" s="15">
        <v>2700</v>
      </c>
      <c r="I9" s="15">
        <v>120</v>
      </c>
      <c r="J9" s="16"/>
      <c r="K9" s="16"/>
      <c r="L9" s="15">
        <v>2820</v>
      </c>
      <c r="M9" s="15"/>
    </row>
    <row r="10" spans="1:13" x14ac:dyDescent="0.2">
      <c r="A10" s="7">
        <v>6</v>
      </c>
      <c r="B10" s="8" t="s">
        <v>17</v>
      </c>
      <c r="C10" s="17"/>
      <c r="D10" s="9">
        <v>6400</v>
      </c>
      <c r="E10" s="9">
        <v>733.7</v>
      </c>
      <c r="F10" s="9">
        <f t="shared" si="1"/>
        <v>7133.7</v>
      </c>
      <c r="G10" s="10">
        <v>3043.67</v>
      </c>
      <c r="H10" s="15">
        <v>2700</v>
      </c>
      <c r="I10" s="15">
        <v>664</v>
      </c>
      <c r="J10" s="16"/>
      <c r="K10" s="16"/>
      <c r="L10" s="15">
        <v>3364</v>
      </c>
      <c r="M10" s="15"/>
    </row>
    <row r="11" spans="1:13" x14ac:dyDescent="0.2">
      <c r="A11" s="7">
        <v>7</v>
      </c>
      <c r="B11" s="8" t="s">
        <v>18</v>
      </c>
      <c r="C11" s="17"/>
      <c r="D11" s="9">
        <v>6400</v>
      </c>
      <c r="E11" s="9">
        <v>1435.5</v>
      </c>
      <c r="F11" s="9">
        <f t="shared" si="1"/>
        <v>7835.5</v>
      </c>
      <c r="G11" s="10">
        <f>2541.27+818.23</f>
        <v>3359.5</v>
      </c>
      <c r="H11" s="15">
        <v>2700</v>
      </c>
      <c r="I11" s="15">
        <v>1254.4000000000001</v>
      </c>
      <c r="J11" s="16"/>
      <c r="K11" s="16"/>
      <c r="L11" s="15">
        <v>3954.4</v>
      </c>
      <c r="M11" s="15"/>
    </row>
    <row r="12" spans="1:13" x14ac:dyDescent="0.2">
      <c r="A12" s="7">
        <v>8</v>
      </c>
      <c r="B12" s="8" t="s">
        <v>19</v>
      </c>
      <c r="C12" s="17"/>
      <c r="D12" s="9">
        <v>6400</v>
      </c>
      <c r="E12" s="9">
        <v>1148.4000000000001</v>
      </c>
      <c r="F12" s="9">
        <f t="shared" si="1"/>
        <v>7548.4</v>
      </c>
      <c r="G12" s="10">
        <v>3140.81</v>
      </c>
      <c r="H12" s="15">
        <v>2700</v>
      </c>
      <c r="I12" s="15">
        <v>531.20000000000005</v>
      </c>
      <c r="J12" s="16"/>
      <c r="K12" s="16"/>
      <c r="L12" s="15">
        <v>3231.2</v>
      </c>
      <c r="M12" s="15"/>
    </row>
    <row r="13" spans="1:13" x14ac:dyDescent="0.2">
      <c r="A13" s="7">
        <v>9</v>
      </c>
      <c r="B13" s="8" t="s">
        <v>20</v>
      </c>
      <c r="C13" s="17"/>
      <c r="D13" s="9">
        <v>6400</v>
      </c>
      <c r="E13" s="9"/>
      <c r="F13" s="9">
        <f t="shared" si="1"/>
        <v>6400</v>
      </c>
      <c r="G13" s="10">
        <v>2589.65</v>
      </c>
      <c r="H13" s="15">
        <v>2700</v>
      </c>
      <c r="I13" s="15">
        <v>257.60000000000002</v>
      </c>
      <c r="J13" s="16"/>
      <c r="K13" s="16"/>
      <c r="L13" s="15">
        <v>2957.6</v>
      </c>
      <c r="M13" s="15"/>
    </row>
    <row r="14" spans="1:13" x14ac:dyDescent="0.2">
      <c r="A14" s="7">
        <v>10</v>
      </c>
      <c r="B14" s="8" t="s">
        <v>21</v>
      </c>
      <c r="C14" s="17"/>
      <c r="D14" s="9">
        <v>6400</v>
      </c>
      <c r="E14" s="9">
        <v>1435.5</v>
      </c>
      <c r="F14" s="9">
        <f t="shared" si="1"/>
        <v>7835.5</v>
      </c>
      <c r="G14" s="10">
        <f>2616.29+818.23</f>
        <v>3434.52</v>
      </c>
      <c r="H14" s="15">
        <v>2700</v>
      </c>
      <c r="I14" s="15">
        <v>364</v>
      </c>
      <c r="J14" s="16"/>
      <c r="K14" s="16"/>
      <c r="L14" s="15">
        <v>3064</v>
      </c>
      <c r="M14" s="15"/>
    </row>
    <row r="15" spans="1:13" x14ac:dyDescent="0.2">
      <c r="A15" s="7">
        <v>11</v>
      </c>
      <c r="B15" s="8" t="s">
        <v>22</v>
      </c>
      <c r="C15" s="17"/>
      <c r="D15" s="9">
        <v>6400</v>
      </c>
      <c r="E15" s="9"/>
      <c r="F15" s="9">
        <f t="shared" si="1"/>
        <v>6400</v>
      </c>
      <c r="G15" s="10">
        <v>2599.7600000000002</v>
      </c>
      <c r="H15" s="15">
        <v>2700</v>
      </c>
      <c r="I15" s="15">
        <v>302.40000000000003</v>
      </c>
      <c r="J15" s="16"/>
      <c r="K15" s="16"/>
      <c r="L15" s="15">
        <v>3002.4</v>
      </c>
      <c r="M15" s="15"/>
    </row>
    <row r="16" spans="1:13" x14ac:dyDescent="0.2">
      <c r="A16" s="7">
        <v>12</v>
      </c>
      <c r="B16" s="8" t="s">
        <v>23</v>
      </c>
      <c r="C16" s="17"/>
      <c r="D16" s="9">
        <v>6400</v>
      </c>
      <c r="E16" s="9"/>
      <c r="F16" s="9">
        <f t="shared" ref="F16" si="2">SUM(D16:E16)</f>
        <v>6400</v>
      </c>
      <c r="G16" s="10">
        <v>2587.6799999999998</v>
      </c>
      <c r="H16" s="15">
        <v>2700</v>
      </c>
      <c r="I16" s="15">
        <v>376</v>
      </c>
      <c r="J16" s="16"/>
      <c r="K16" s="16"/>
      <c r="L16" s="15">
        <v>3076</v>
      </c>
      <c r="M16" s="15"/>
    </row>
    <row r="17" spans="1:13" x14ac:dyDescent="0.2">
      <c r="A17" s="7">
        <v>12</v>
      </c>
      <c r="B17" s="8" t="s">
        <v>71</v>
      </c>
      <c r="C17" s="17" t="s">
        <v>74</v>
      </c>
      <c r="D17" s="9">
        <v>8960</v>
      </c>
      <c r="E17" s="9">
        <f>1435.5+601.98</f>
        <v>2037.48</v>
      </c>
      <c r="F17" s="9">
        <f t="shared" si="1"/>
        <v>10997.48</v>
      </c>
      <c r="G17" s="10">
        <f>3087.26+846.94+393.13</f>
        <v>4327.33</v>
      </c>
      <c r="H17" s="15">
        <v>3780</v>
      </c>
      <c r="I17" s="15">
        <v>44</v>
      </c>
      <c r="J17" s="16"/>
      <c r="K17" s="16"/>
      <c r="L17" s="15">
        <v>3824</v>
      </c>
      <c r="M17" s="15"/>
    </row>
    <row r="18" spans="1:13" x14ac:dyDescent="0.2">
      <c r="A18" s="7">
        <v>13</v>
      </c>
      <c r="B18" s="8" t="s">
        <v>24</v>
      </c>
      <c r="C18" s="17"/>
      <c r="D18" s="9">
        <v>6400</v>
      </c>
      <c r="E18" s="9"/>
      <c r="F18" s="9">
        <f t="shared" si="1"/>
        <v>6400</v>
      </c>
      <c r="G18" s="10">
        <v>2584.36</v>
      </c>
      <c r="H18" s="15">
        <v>2700</v>
      </c>
      <c r="I18" s="15">
        <v>237.60000000000002</v>
      </c>
      <c r="J18" s="16"/>
      <c r="K18" s="16"/>
      <c r="L18" s="15">
        <v>2937.6</v>
      </c>
      <c r="M18" s="15"/>
    </row>
    <row r="19" spans="1:13" x14ac:dyDescent="0.2">
      <c r="A19" s="7">
        <v>14</v>
      </c>
      <c r="B19" s="8" t="s">
        <v>25</v>
      </c>
      <c r="C19" s="17"/>
      <c r="D19" s="9">
        <v>6400</v>
      </c>
      <c r="E19" s="9"/>
      <c r="F19" s="9">
        <f t="shared" si="1"/>
        <v>6400</v>
      </c>
      <c r="G19" s="10">
        <v>2584.36</v>
      </c>
      <c r="H19" s="15">
        <v>2700</v>
      </c>
      <c r="I19" s="15">
        <v>992.80000000000007</v>
      </c>
      <c r="J19" s="16"/>
      <c r="K19" s="16"/>
      <c r="L19" s="15">
        <v>3692.8</v>
      </c>
      <c r="M19" s="15"/>
    </row>
    <row r="20" spans="1:13" x14ac:dyDescent="0.2">
      <c r="A20" s="7">
        <v>16</v>
      </c>
      <c r="B20" s="8" t="s">
        <v>27</v>
      </c>
      <c r="C20" s="17"/>
      <c r="D20" s="9">
        <v>6400</v>
      </c>
      <c r="E20" s="9">
        <v>478.5</v>
      </c>
      <c r="F20" s="9">
        <f t="shared" si="1"/>
        <v>6878.5</v>
      </c>
      <c r="G20" s="10">
        <v>2747.44</v>
      </c>
      <c r="H20" s="15">
        <v>2700</v>
      </c>
      <c r="I20" s="15">
        <v>984</v>
      </c>
      <c r="J20" s="16"/>
      <c r="K20" s="16"/>
      <c r="L20" s="15">
        <v>3684</v>
      </c>
      <c r="M20" s="15"/>
    </row>
    <row r="21" spans="1:13" x14ac:dyDescent="0.2">
      <c r="A21" s="7">
        <v>18</v>
      </c>
      <c r="B21" s="8" t="s">
        <v>29</v>
      </c>
      <c r="C21" s="17"/>
      <c r="D21" s="9">
        <v>6400</v>
      </c>
      <c r="E21" s="9"/>
      <c r="F21" s="9">
        <f t="shared" si="1"/>
        <v>6400</v>
      </c>
      <c r="G21" s="10">
        <v>2599.7600000000002</v>
      </c>
      <c r="H21" s="15">
        <v>2700</v>
      </c>
      <c r="I21" s="15">
        <v>1248</v>
      </c>
      <c r="J21" s="16"/>
      <c r="K21" s="16"/>
      <c r="L21" s="15">
        <v>3948</v>
      </c>
      <c r="M21" s="15"/>
    </row>
    <row r="22" spans="1:13" x14ac:dyDescent="0.2">
      <c r="A22" s="7">
        <v>19</v>
      </c>
      <c r="B22" s="8" t="s">
        <v>30</v>
      </c>
      <c r="C22" s="17"/>
      <c r="D22" s="9">
        <v>6400</v>
      </c>
      <c r="E22" s="9"/>
      <c r="F22" s="9">
        <f t="shared" si="1"/>
        <v>6400</v>
      </c>
      <c r="G22" s="10">
        <v>2792.08</v>
      </c>
      <c r="H22" s="15">
        <v>2700</v>
      </c>
      <c r="I22" s="15">
        <v>144</v>
      </c>
      <c r="J22" s="16"/>
      <c r="K22" s="16"/>
      <c r="L22" s="15">
        <v>2844</v>
      </c>
      <c r="M22" s="15"/>
    </row>
    <row r="23" spans="1:13" x14ac:dyDescent="0.2">
      <c r="A23" s="7">
        <v>20</v>
      </c>
      <c r="B23" s="8" t="s">
        <v>69</v>
      </c>
      <c r="C23" s="17" t="s">
        <v>73</v>
      </c>
      <c r="D23" s="9">
        <v>7680</v>
      </c>
      <c r="E23" s="9"/>
      <c r="F23" s="9">
        <f t="shared" ref="F23" si="3">SUM(D23:E23)</f>
        <v>7680</v>
      </c>
      <c r="G23" s="10">
        <v>3034.19</v>
      </c>
      <c r="H23" s="15">
        <v>3240</v>
      </c>
      <c r="I23" s="15">
        <v>76.800000000000011</v>
      </c>
      <c r="J23" s="16"/>
      <c r="K23" s="16"/>
      <c r="L23" s="15">
        <v>3316.8</v>
      </c>
      <c r="M23" s="15"/>
    </row>
    <row r="24" spans="1:13" x14ac:dyDescent="0.2">
      <c r="A24" s="7">
        <v>20</v>
      </c>
      <c r="B24" s="8" t="s">
        <v>31</v>
      </c>
      <c r="C24" s="17"/>
      <c r="D24" s="9">
        <v>6400</v>
      </c>
      <c r="E24" s="9">
        <v>2105.4</v>
      </c>
      <c r="F24" s="9">
        <f t="shared" si="1"/>
        <v>8505.4</v>
      </c>
      <c r="G24" s="10">
        <v>3755.43</v>
      </c>
      <c r="H24" s="15">
        <v>2700</v>
      </c>
      <c r="I24" s="15">
        <v>256</v>
      </c>
      <c r="J24" s="16"/>
      <c r="K24" s="16"/>
      <c r="L24" s="15">
        <v>2956</v>
      </c>
      <c r="M24" s="15"/>
    </row>
    <row r="25" spans="1:13" x14ac:dyDescent="0.2">
      <c r="A25" s="7">
        <v>23</v>
      </c>
      <c r="B25" s="8" t="s">
        <v>70</v>
      </c>
      <c r="C25" s="17" t="s">
        <v>73</v>
      </c>
      <c r="D25" s="9">
        <v>7680</v>
      </c>
      <c r="E25" s="9"/>
      <c r="F25" s="9">
        <f t="shared" ref="F25" si="4">SUM(D25:E25)</f>
        <v>7680</v>
      </c>
      <c r="G25" s="10">
        <v>3034.19</v>
      </c>
      <c r="H25" s="15">
        <v>3240</v>
      </c>
      <c r="I25" s="15">
        <v>116.80000000000001</v>
      </c>
      <c r="J25" s="16"/>
      <c r="K25" s="16"/>
      <c r="L25" s="15">
        <v>3356.8</v>
      </c>
      <c r="M25" s="15"/>
    </row>
    <row r="26" spans="1:13" x14ac:dyDescent="0.2">
      <c r="A26" s="7">
        <v>23</v>
      </c>
      <c r="B26" s="8" t="s">
        <v>34</v>
      </c>
      <c r="C26" s="17"/>
      <c r="D26" s="9">
        <v>6400</v>
      </c>
      <c r="E26" s="9">
        <v>478.5</v>
      </c>
      <c r="F26" s="9">
        <f t="shared" si="1"/>
        <v>6878.5</v>
      </c>
      <c r="G26" s="10">
        <v>2564.84</v>
      </c>
      <c r="H26" s="15">
        <v>2700</v>
      </c>
      <c r="I26" s="15">
        <v>227.20000000000002</v>
      </c>
      <c r="J26" s="16"/>
      <c r="K26" s="16"/>
      <c r="L26" s="15">
        <v>2927.2</v>
      </c>
      <c r="M26" s="15"/>
    </row>
    <row r="27" spans="1:13" x14ac:dyDescent="0.2">
      <c r="A27" s="7">
        <v>24</v>
      </c>
      <c r="B27" s="8" t="s">
        <v>35</v>
      </c>
      <c r="C27" s="17"/>
      <c r="D27" s="9">
        <v>6400</v>
      </c>
      <c r="E27" s="9"/>
      <c r="F27" s="9">
        <f t="shared" si="1"/>
        <v>6400</v>
      </c>
      <c r="G27" s="10">
        <v>2429.46</v>
      </c>
      <c r="H27" s="15">
        <v>2700</v>
      </c>
      <c r="I27" s="15">
        <v>516.80000000000007</v>
      </c>
      <c r="J27" s="16"/>
      <c r="K27" s="16"/>
      <c r="L27" s="15">
        <v>3216.8</v>
      </c>
      <c r="M27" s="15">
        <v>85.84</v>
      </c>
    </row>
    <row r="28" spans="1:13" x14ac:dyDescent="0.2">
      <c r="A28" s="7">
        <v>25</v>
      </c>
      <c r="B28" s="8" t="s">
        <v>36</v>
      </c>
      <c r="C28" s="17"/>
      <c r="D28" s="9">
        <v>6400</v>
      </c>
      <c r="E28" s="9">
        <v>957</v>
      </c>
      <c r="F28" s="9">
        <f t="shared" si="1"/>
        <v>7357</v>
      </c>
      <c r="G28" s="10">
        <v>3143.09</v>
      </c>
      <c r="H28" s="15">
        <v>2700</v>
      </c>
      <c r="I28" s="15">
        <v>340.8</v>
      </c>
      <c r="J28" s="16"/>
      <c r="K28" s="16"/>
      <c r="L28" s="15">
        <v>3040.8</v>
      </c>
      <c r="M28" s="15"/>
    </row>
    <row r="29" spans="1:13" x14ac:dyDescent="0.2">
      <c r="A29" s="7">
        <v>26</v>
      </c>
      <c r="B29" s="8" t="s">
        <v>37</v>
      </c>
      <c r="C29" s="17"/>
      <c r="D29" s="9">
        <v>6400</v>
      </c>
      <c r="E29" s="9">
        <v>223.3</v>
      </c>
      <c r="F29" s="9">
        <f t="shared" si="1"/>
        <v>6623.3</v>
      </c>
      <c r="G29" s="10">
        <v>2668.22</v>
      </c>
      <c r="H29" s="15">
        <v>2700</v>
      </c>
      <c r="I29" s="15">
        <v>364</v>
      </c>
      <c r="J29" s="16"/>
      <c r="K29" s="16"/>
      <c r="L29" s="15">
        <v>3064</v>
      </c>
      <c r="M29" s="15"/>
    </row>
    <row r="30" spans="1:13" x14ac:dyDescent="0.2">
      <c r="A30" s="7">
        <v>27</v>
      </c>
      <c r="B30" s="8" t="s">
        <v>38</v>
      </c>
      <c r="C30" s="17"/>
      <c r="D30" s="9">
        <v>6400</v>
      </c>
      <c r="E30" s="9">
        <v>957</v>
      </c>
      <c r="F30" s="9">
        <f t="shared" si="1"/>
        <v>7357</v>
      </c>
      <c r="G30" s="10">
        <v>3135.39</v>
      </c>
      <c r="H30" s="15">
        <v>2700</v>
      </c>
      <c r="I30" s="15">
        <v>524.80000000000007</v>
      </c>
      <c r="J30" s="16"/>
      <c r="K30" s="16"/>
      <c r="L30" s="15">
        <v>3224.8</v>
      </c>
      <c r="M30" s="15"/>
    </row>
    <row r="31" spans="1:13" x14ac:dyDescent="0.2">
      <c r="A31" s="7">
        <v>28</v>
      </c>
      <c r="B31" s="8" t="s">
        <v>39</v>
      </c>
      <c r="C31" s="17"/>
      <c r="D31" s="9">
        <v>6400</v>
      </c>
      <c r="E31" s="9">
        <v>478.5</v>
      </c>
      <c r="F31" s="9">
        <f t="shared" si="1"/>
        <v>6878.5</v>
      </c>
      <c r="G31" s="10">
        <v>2894.21</v>
      </c>
      <c r="H31" s="15">
        <v>2700</v>
      </c>
      <c r="I31" s="15">
        <v>105.60000000000001</v>
      </c>
      <c r="J31" s="16"/>
      <c r="K31" s="16"/>
      <c r="L31" s="15">
        <v>2805.6</v>
      </c>
      <c r="M31" s="15"/>
    </row>
    <row r="32" spans="1:13" x14ac:dyDescent="0.2">
      <c r="A32" s="7">
        <v>29</v>
      </c>
      <c r="B32" s="8" t="s">
        <v>40</v>
      </c>
      <c r="C32" s="17"/>
      <c r="D32" s="9">
        <v>6400</v>
      </c>
      <c r="E32" s="9"/>
      <c r="F32" s="9">
        <f t="shared" si="1"/>
        <v>6400</v>
      </c>
      <c r="G32" s="10">
        <v>2449.06</v>
      </c>
      <c r="H32" s="15">
        <v>2700</v>
      </c>
      <c r="I32" s="15">
        <v>408.8</v>
      </c>
      <c r="J32" s="16"/>
      <c r="K32" s="16"/>
      <c r="L32" s="15">
        <v>3108.8</v>
      </c>
      <c r="M32" s="15"/>
    </row>
    <row r="33" spans="1:13" x14ac:dyDescent="0.2">
      <c r="A33" s="7">
        <v>30</v>
      </c>
      <c r="B33" s="8" t="s">
        <v>41</v>
      </c>
      <c r="C33" s="17"/>
      <c r="D33" s="9">
        <v>6400</v>
      </c>
      <c r="E33" s="9">
        <v>1148.4000000000001</v>
      </c>
      <c r="F33" s="9">
        <f t="shared" si="1"/>
        <v>7548.4</v>
      </c>
      <c r="G33" s="10">
        <v>3238.9</v>
      </c>
      <c r="H33" s="15">
        <v>2700</v>
      </c>
      <c r="I33" s="15">
        <v>616</v>
      </c>
      <c r="J33" s="16"/>
      <c r="K33" s="16"/>
      <c r="L33" s="15">
        <v>3316</v>
      </c>
      <c r="M33" s="15"/>
    </row>
    <row r="34" spans="1:13" x14ac:dyDescent="0.2">
      <c r="A34" s="7">
        <v>31</v>
      </c>
      <c r="B34" s="8" t="s">
        <v>42</v>
      </c>
      <c r="C34" s="17"/>
      <c r="D34" s="9">
        <v>6400</v>
      </c>
      <c r="E34" s="9">
        <v>957</v>
      </c>
      <c r="F34" s="9">
        <f t="shared" si="1"/>
        <v>7357</v>
      </c>
      <c r="G34" s="10">
        <v>3135.39</v>
      </c>
      <c r="H34" s="15">
        <v>2700</v>
      </c>
      <c r="I34" s="15">
        <v>582.4</v>
      </c>
      <c r="J34" s="16"/>
      <c r="K34" s="16"/>
      <c r="L34" s="15">
        <v>3282.4</v>
      </c>
      <c r="M34" s="15"/>
    </row>
    <row r="35" spans="1:13" x14ac:dyDescent="0.2">
      <c r="A35" s="7">
        <v>32</v>
      </c>
      <c r="B35" s="8" t="s">
        <v>43</v>
      </c>
      <c r="C35" s="17"/>
      <c r="D35" s="9">
        <v>6400</v>
      </c>
      <c r="E35" s="12"/>
      <c r="F35" s="9">
        <f t="shared" si="1"/>
        <v>6400</v>
      </c>
      <c r="G35" s="10">
        <v>2589.65</v>
      </c>
      <c r="H35" s="15">
        <v>2700</v>
      </c>
      <c r="I35" s="15">
        <v>1289.6000000000001</v>
      </c>
      <c r="J35" s="16"/>
      <c r="K35" s="16"/>
      <c r="L35" s="15">
        <v>3989.6000000000004</v>
      </c>
      <c r="M35" s="15">
        <v>87.06</v>
      </c>
    </row>
    <row r="36" spans="1:13" x14ac:dyDescent="0.2">
      <c r="A36" s="7">
        <v>33</v>
      </c>
      <c r="B36" s="13" t="s">
        <v>44</v>
      </c>
      <c r="C36" s="17"/>
      <c r="D36" s="9">
        <v>6400</v>
      </c>
      <c r="E36" s="9">
        <v>478.5</v>
      </c>
      <c r="F36" s="9">
        <f t="shared" si="1"/>
        <v>6878.5</v>
      </c>
      <c r="G36" s="10">
        <v>2726.06</v>
      </c>
      <c r="H36" s="15">
        <v>2700</v>
      </c>
      <c r="I36" s="15">
        <v>292.8</v>
      </c>
      <c r="J36" s="16"/>
      <c r="K36" s="16"/>
      <c r="L36" s="15">
        <v>2992.8</v>
      </c>
      <c r="M36" s="15"/>
    </row>
    <row r="37" spans="1:13" x14ac:dyDescent="0.2">
      <c r="A37" s="7">
        <v>34</v>
      </c>
      <c r="B37" s="13" t="s">
        <v>45</v>
      </c>
      <c r="C37" s="17"/>
      <c r="D37" s="9">
        <v>6400</v>
      </c>
      <c r="E37" s="9">
        <v>1626.9</v>
      </c>
      <c r="F37" s="9">
        <f t="shared" si="1"/>
        <v>8026.9</v>
      </c>
      <c r="G37" s="10">
        <f>2541.27+927.33</f>
        <v>3468.6</v>
      </c>
      <c r="H37" s="15">
        <v>2700</v>
      </c>
      <c r="I37" s="15">
        <v>360</v>
      </c>
      <c r="J37" s="16"/>
      <c r="K37" s="16"/>
      <c r="L37" s="15">
        <v>3060</v>
      </c>
      <c r="M37" s="15"/>
    </row>
    <row r="38" spans="1:13" x14ac:dyDescent="0.2">
      <c r="A38" s="7">
        <v>35</v>
      </c>
      <c r="B38" s="13" t="s">
        <v>46</v>
      </c>
      <c r="C38" s="17"/>
      <c r="D38" s="9">
        <v>6400</v>
      </c>
      <c r="E38" s="9">
        <v>478.5</v>
      </c>
      <c r="F38" s="9">
        <f t="shared" si="1"/>
        <v>6878.5</v>
      </c>
      <c r="G38" s="10">
        <v>2726.55</v>
      </c>
      <c r="H38" s="15">
        <v>2700</v>
      </c>
      <c r="I38" s="15">
        <v>304</v>
      </c>
      <c r="J38" s="16"/>
      <c r="K38" s="16"/>
      <c r="L38" s="15">
        <v>3004</v>
      </c>
      <c r="M38" s="15"/>
    </row>
    <row r="39" spans="1:13" x14ac:dyDescent="0.2">
      <c r="A39" s="7">
        <v>36</v>
      </c>
      <c r="B39" s="13" t="s">
        <v>47</v>
      </c>
      <c r="C39" s="17"/>
      <c r="D39" s="9">
        <v>6400</v>
      </c>
      <c r="E39" s="9">
        <v>845.35</v>
      </c>
      <c r="F39" s="9">
        <f t="shared" si="1"/>
        <v>7245.35</v>
      </c>
      <c r="G39" s="10">
        <v>2951.85</v>
      </c>
      <c r="H39" s="15">
        <v>2700</v>
      </c>
      <c r="I39" s="15">
        <v>488</v>
      </c>
      <c r="J39" s="16"/>
      <c r="K39" s="16"/>
      <c r="L39" s="15">
        <v>3188</v>
      </c>
      <c r="M39" s="15"/>
    </row>
    <row r="40" spans="1:13" x14ac:dyDescent="0.2">
      <c r="A40" s="7">
        <v>37</v>
      </c>
      <c r="B40" s="13" t="s">
        <v>48</v>
      </c>
      <c r="C40" s="17"/>
      <c r="D40" s="9">
        <v>6400</v>
      </c>
      <c r="E40" s="9">
        <v>478.5</v>
      </c>
      <c r="F40" s="9">
        <f t="shared" si="1"/>
        <v>6878.5</v>
      </c>
      <c r="G40" s="10">
        <v>2819.11</v>
      </c>
      <c r="H40" s="15">
        <v>2700</v>
      </c>
      <c r="I40" s="15">
        <v>488</v>
      </c>
      <c r="J40" s="16">
        <v>0</v>
      </c>
      <c r="K40" s="16"/>
      <c r="L40" s="15">
        <v>3188</v>
      </c>
      <c r="M40" s="15"/>
    </row>
    <row r="44" spans="1:13" x14ac:dyDescent="0.2">
      <c r="A44" t="s">
        <v>49</v>
      </c>
      <c r="B44" t="s">
        <v>50</v>
      </c>
    </row>
    <row r="45" spans="1:13" x14ac:dyDescent="0.2">
      <c r="B45" t="s">
        <v>51</v>
      </c>
    </row>
    <row r="46" spans="1:13" x14ac:dyDescent="0.2">
      <c r="B46" t="s">
        <v>52</v>
      </c>
    </row>
    <row r="47" spans="1:13" x14ac:dyDescent="0.2">
      <c r="B47" t="s">
        <v>53</v>
      </c>
    </row>
    <row r="48" spans="1:13" x14ac:dyDescent="0.2">
      <c r="B48" t="s">
        <v>54</v>
      </c>
    </row>
    <row r="49" spans="2:2" x14ac:dyDescent="0.2">
      <c r="B49" t="s">
        <v>55</v>
      </c>
    </row>
  </sheetData>
  <mergeCells count="1">
    <mergeCell ref="A1:M1"/>
  </mergeCells>
  <pageMargins left="0.78749999999999998" right="0.78749999999999998" top="1.0249999999999999" bottom="1.0249999999999999" header="0.78749999999999998" footer="0.78749999999999998"/>
  <pageSetup paperSize="9" firstPageNumber="0" orientation="landscape" horizontalDpi="300" verticalDpi="300"/>
  <headerFooter>
    <oddHeader>&amp;C&amp;A</oddHeader>
    <oddFooter>&amp;CPagina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826BE4-0C97-4340-A4BC-7A40FACE28C4}">
  <dimension ref="A1:M49"/>
  <sheetViews>
    <sheetView tabSelected="1" zoomScaleNormal="100" workbookViewId="0">
      <selection activeCell="T25" sqref="T25"/>
    </sheetView>
  </sheetViews>
  <sheetFormatPr defaultRowHeight="12.75" x14ac:dyDescent="0.2"/>
  <cols>
    <col min="1" max="1" width="8.140625" customWidth="1"/>
    <col min="2" max="2" width="25.140625" customWidth="1"/>
    <col min="3" max="3" width="0.140625" customWidth="1"/>
    <col min="4" max="4" width="10.5703125" customWidth="1"/>
    <col min="5" max="5" width="11.28515625" customWidth="1"/>
    <col min="6" max="6" width="10.42578125" customWidth="1"/>
    <col min="7" max="7" width="11.85546875" customWidth="1"/>
    <col min="8" max="8" width="12.5703125" customWidth="1"/>
    <col min="9" max="9" width="11.28515625" customWidth="1"/>
    <col min="10" max="10" width="10.140625" customWidth="1"/>
    <col min="11" max="11" width="9.85546875" customWidth="1"/>
    <col min="12" max="12" width="12.7109375" customWidth="1"/>
    <col min="15" max="1026" width="8.7109375" customWidth="1"/>
  </cols>
  <sheetData>
    <row r="1" spans="1:13" x14ac:dyDescent="0.2">
      <c r="A1" s="18" t="s">
        <v>76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</row>
    <row r="3" spans="1:13" ht="100.5" customHeight="1" x14ac:dyDescent="0.2">
      <c r="A3" s="1" t="s">
        <v>1</v>
      </c>
      <c r="B3" s="1" t="s">
        <v>2</v>
      </c>
      <c r="C3" s="1" t="s">
        <v>72</v>
      </c>
      <c r="D3" s="2" t="s">
        <v>3</v>
      </c>
      <c r="E3" s="2" t="s">
        <v>4</v>
      </c>
      <c r="F3" s="1" t="s">
        <v>5</v>
      </c>
      <c r="G3" s="3" t="s">
        <v>6</v>
      </c>
      <c r="H3" s="4" t="s">
        <v>7</v>
      </c>
      <c r="I3" s="4" t="s">
        <v>8</v>
      </c>
      <c r="J3" s="4" t="s">
        <v>77</v>
      </c>
      <c r="K3" s="4" t="s">
        <v>9</v>
      </c>
      <c r="L3" s="5" t="s">
        <v>10</v>
      </c>
      <c r="M3" s="6" t="s">
        <v>11</v>
      </c>
    </row>
    <row r="4" spans="1:13" x14ac:dyDescent="0.2">
      <c r="A4" s="7">
        <v>1</v>
      </c>
      <c r="B4" s="8" t="s">
        <v>68</v>
      </c>
      <c r="C4" s="17"/>
      <c r="D4" s="9">
        <v>6400</v>
      </c>
      <c r="E4" s="9"/>
      <c r="F4" s="9">
        <f t="shared" ref="F4" si="0">SUM(D4:E4)</f>
        <v>6400</v>
      </c>
      <c r="G4" s="10">
        <v>2989.3</v>
      </c>
      <c r="H4" s="19">
        <v>2700</v>
      </c>
      <c r="I4" s="19">
        <v>787.2</v>
      </c>
      <c r="J4" s="20">
        <v>0</v>
      </c>
      <c r="K4" s="20"/>
      <c r="L4" s="19">
        <v>3487.2</v>
      </c>
      <c r="M4" s="19"/>
    </row>
    <row r="5" spans="1:13" x14ac:dyDescent="0.2">
      <c r="A5" s="7">
        <v>1</v>
      </c>
      <c r="B5" s="8" t="s">
        <v>12</v>
      </c>
      <c r="C5" s="17"/>
      <c r="D5" s="9">
        <v>6400</v>
      </c>
      <c r="E5" s="9">
        <v>2392.5</v>
      </c>
      <c r="F5" s="9">
        <f t="shared" ref="F5:F40" si="1">SUM(D5:E5)</f>
        <v>8792.5</v>
      </c>
      <c r="G5" s="10">
        <f>3099.77+1363.72</f>
        <v>4463.49</v>
      </c>
      <c r="H5" s="19">
        <v>2700</v>
      </c>
      <c r="I5" s="19">
        <v>640</v>
      </c>
      <c r="J5" s="20">
        <v>0</v>
      </c>
      <c r="K5" s="20"/>
      <c r="L5" s="19">
        <v>3340</v>
      </c>
      <c r="M5" s="19"/>
    </row>
    <row r="6" spans="1:13" x14ac:dyDescent="0.2">
      <c r="A6" s="7">
        <v>2</v>
      </c>
      <c r="B6" s="8" t="s">
        <v>13</v>
      </c>
      <c r="C6" s="17"/>
      <c r="D6" s="9">
        <v>6400</v>
      </c>
      <c r="E6" s="9">
        <v>1435.5</v>
      </c>
      <c r="F6" s="9">
        <f t="shared" si="1"/>
        <v>7835.5</v>
      </c>
      <c r="G6" s="10">
        <f>3099.77+818.23</f>
        <v>3918</v>
      </c>
      <c r="H6" s="19">
        <v>2700</v>
      </c>
      <c r="I6" s="19">
        <v>585.6</v>
      </c>
      <c r="J6" s="20">
        <v>0</v>
      </c>
      <c r="K6" s="20"/>
      <c r="L6" s="19">
        <v>3285.6</v>
      </c>
      <c r="M6" s="19"/>
    </row>
    <row r="7" spans="1:13" x14ac:dyDescent="0.2">
      <c r="A7" s="7">
        <v>3</v>
      </c>
      <c r="B7" s="8" t="s">
        <v>14</v>
      </c>
      <c r="C7" s="17"/>
      <c r="D7" s="9">
        <v>6400</v>
      </c>
      <c r="E7" s="9">
        <v>1435.5</v>
      </c>
      <c r="F7" s="9">
        <f t="shared" si="1"/>
        <v>7835.5</v>
      </c>
      <c r="G7" s="10">
        <f>2787.05+818.23</f>
        <v>3605.28</v>
      </c>
      <c r="H7" s="19">
        <v>2700</v>
      </c>
      <c r="I7" s="19">
        <v>1500</v>
      </c>
      <c r="J7" s="20">
        <v>98.4</v>
      </c>
      <c r="K7" s="20"/>
      <c r="L7" s="19">
        <v>4298.3999999999996</v>
      </c>
      <c r="M7" s="19"/>
    </row>
    <row r="8" spans="1:13" x14ac:dyDescent="0.2">
      <c r="A8" s="7">
        <v>4</v>
      </c>
      <c r="B8" s="8" t="s">
        <v>15</v>
      </c>
      <c r="C8" s="17"/>
      <c r="D8" s="9">
        <v>6400</v>
      </c>
      <c r="E8" s="9"/>
      <c r="F8" s="9">
        <f t="shared" si="1"/>
        <v>6400</v>
      </c>
      <c r="G8" s="10">
        <v>2687.81</v>
      </c>
      <c r="H8" s="19">
        <v>2700</v>
      </c>
      <c r="I8" s="19">
        <v>648</v>
      </c>
      <c r="J8" s="20">
        <v>72</v>
      </c>
      <c r="K8" s="20"/>
      <c r="L8" s="19">
        <v>3420</v>
      </c>
      <c r="M8" s="19"/>
    </row>
    <row r="9" spans="1:13" x14ac:dyDescent="0.2">
      <c r="A9" s="7">
        <v>5</v>
      </c>
      <c r="B9" s="8" t="s">
        <v>16</v>
      </c>
      <c r="C9" s="17"/>
      <c r="D9" s="9">
        <v>6400</v>
      </c>
      <c r="E9" s="9"/>
      <c r="F9" s="9">
        <f t="shared" si="1"/>
        <v>6400</v>
      </c>
      <c r="G9" s="10">
        <v>2590.31</v>
      </c>
      <c r="H9" s="19">
        <v>2700</v>
      </c>
      <c r="I9" s="19">
        <v>72</v>
      </c>
      <c r="J9" s="20">
        <v>8</v>
      </c>
      <c r="K9" s="20"/>
      <c r="L9" s="19">
        <v>2780</v>
      </c>
      <c r="M9" s="19"/>
    </row>
    <row r="10" spans="1:13" x14ac:dyDescent="0.2">
      <c r="A10" s="7">
        <v>6</v>
      </c>
      <c r="B10" s="8" t="s">
        <v>17</v>
      </c>
      <c r="C10" s="17"/>
      <c r="D10" s="9">
        <v>6400</v>
      </c>
      <c r="E10" s="9">
        <v>957</v>
      </c>
      <c r="F10" s="9">
        <f t="shared" si="1"/>
        <v>7357</v>
      </c>
      <c r="G10" s="10">
        <v>3334.22</v>
      </c>
      <c r="H10" s="19">
        <v>2700</v>
      </c>
      <c r="I10" s="19">
        <v>796.8</v>
      </c>
      <c r="J10" s="20">
        <v>66.400000000000006</v>
      </c>
      <c r="K10" s="20"/>
      <c r="L10" s="19">
        <v>3563.2</v>
      </c>
      <c r="M10" s="19"/>
    </row>
    <row r="11" spans="1:13" x14ac:dyDescent="0.2">
      <c r="A11" s="7">
        <v>7</v>
      </c>
      <c r="B11" s="8" t="s">
        <v>18</v>
      </c>
      <c r="C11" s="17"/>
      <c r="D11" s="9">
        <v>6400</v>
      </c>
      <c r="E11" s="9">
        <v>1435.5</v>
      </c>
      <c r="F11" s="9">
        <f t="shared" si="1"/>
        <v>7835.5</v>
      </c>
      <c r="G11" s="10">
        <f>3099.77+818.23</f>
        <v>3918</v>
      </c>
      <c r="H11" s="19">
        <v>2700</v>
      </c>
      <c r="I11" s="19">
        <v>940.8</v>
      </c>
      <c r="J11" s="20">
        <v>0</v>
      </c>
      <c r="K11" s="20"/>
      <c r="L11" s="19">
        <v>3640.8</v>
      </c>
      <c r="M11" s="19"/>
    </row>
    <row r="12" spans="1:13" x14ac:dyDescent="0.2">
      <c r="A12" s="7">
        <v>8</v>
      </c>
      <c r="B12" s="8" t="s">
        <v>19</v>
      </c>
      <c r="C12" s="17"/>
      <c r="D12" s="9">
        <v>6400</v>
      </c>
      <c r="E12" s="9">
        <v>1148.4000000000001</v>
      </c>
      <c r="F12" s="9">
        <f t="shared" si="1"/>
        <v>7548.4</v>
      </c>
      <c r="G12" s="10">
        <v>3251.25</v>
      </c>
      <c r="H12" s="19">
        <v>2700</v>
      </c>
      <c r="I12" s="19">
        <v>597.6</v>
      </c>
      <c r="J12" s="20">
        <v>66.400000000000006</v>
      </c>
      <c r="K12" s="20"/>
      <c r="L12" s="19">
        <v>3364</v>
      </c>
      <c r="M12" s="19"/>
    </row>
    <row r="13" spans="1:13" x14ac:dyDescent="0.2">
      <c r="A13" s="7">
        <v>9</v>
      </c>
      <c r="B13" s="8" t="s">
        <v>20</v>
      </c>
      <c r="C13" s="17"/>
      <c r="D13" s="9">
        <v>6400</v>
      </c>
      <c r="E13" s="9"/>
      <c r="F13" s="9">
        <f t="shared" si="1"/>
        <v>6400</v>
      </c>
      <c r="G13" s="10">
        <v>2687.81</v>
      </c>
      <c r="H13" s="19">
        <v>2700</v>
      </c>
      <c r="I13" s="19">
        <v>239.2</v>
      </c>
      <c r="J13" s="20">
        <v>18.399999999999999</v>
      </c>
      <c r="K13" s="20">
        <v>-50</v>
      </c>
      <c r="L13" s="19">
        <v>2907.6</v>
      </c>
      <c r="M13" s="19"/>
    </row>
    <row r="14" spans="1:13" x14ac:dyDescent="0.2">
      <c r="A14" s="7">
        <v>10</v>
      </c>
      <c r="B14" s="8" t="s">
        <v>21</v>
      </c>
      <c r="C14" s="17"/>
      <c r="D14" s="9">
        <v>6400</v>
      </c>
      <c r="E14" s="9">
        <v>1435.5</v>
      </c>
      <c r="F14" s="9">
        <f t="shared" si="1"/>
        <v>7835.5</v>
      </c>
      <c r="G14" s="10">
        <f>2965.66+818.23</f>
        <v>3783.89</v>
      </c>
      <c r="H14" s="19">
        <v>2700</v>
      </c>
      <c r="I14" s="19">
        <v>728</v>
      </c>
      <c r="J14" s="20">
        <v>52</v>
      </c>
      <c r="K14" s="20"/>
      <c r="L14" s="19">
        <v>3480</v>
      </c>
      <c r="M14" s="19"/>
    </row>
    <row r="15" spans="1:13" x14ac:dyDescent="0.2">
      <c r="A15" s="7">
        <v>11</v>
      </c>
      <c r="B15" s="8" t="s">
        <v>22</v>
      </c>
      <c r="C15" s="17"/>
      <c r="D15" s="9">
        <v>6400</v>
      </c>
      <c r="E15" s="9"/>
      <c r="F15" s="9">
        <f t="shared" si="1"/>
        <v>6400</v>
      </c>
      <c r="G15" s="10">
        <v>2687.81</v>
      </c>
      <c r="H15" s="19">
        <v>2700</v>
      </c>
      <c r="I15" s="19">
        <v>302.39999999999998</v>
      </c>
      <c r="J15" s="20">
        <v>21.6</v>
      </c>
      <c r="K15" s="20"/>
      <c r="L15" s="19">
        <v>3024</v>
      </c>
      <c r="M15" s="19"/>
    </row>
    <row r="16" spans="1:13" x14ac:dyDescent="0.2">
      <c r="A16" s="7">
        <v>12</v>
      </c>
      <c r="B16" s="8" t="s">
        <v>23</v>
      </c>
      <c r="C16" s="17"/>
      <c r="D16" s="9">
        <v>6400</v>
      </c>
      <c r="E16" s="9"/>
      <c r="F16" s="9">
        <f t="shared" ref="F16" si="2">SUM(D16:E16)</f>
        <v>6400</v>
      </c>
      <c r="G16" s="10">
        <v>2687.81</v>
      </c>
      <c r="H16" s="19">
        <v>2700</v>
      </c>
      <c r="I16" s="19">
        <v>413.6</v>
      </c>
      <c r="J16" s="20">
        <v>37.6</v>
      </c>
      <c r="K16" s="20"/>
      <c r="L16" s="19">
        <v>3151.2</v>
      </c>
      <c r="M16" s="19"/>
    </row>
    <row r="17" spans="1:13" x14ac:dyDescent="0.2">
      <c r="A17" s="7">
        <v>12</v>
      </c>
      <c r="B17" s="8" t="s">
        <v>71</v>
      </c>
      <c r="C17" s="17"/>
      <c r="D17" s="9">
        <v>6400</v>
      </c>
      <c r="E17" s="9">
        <f>1435.5</f>
        <v>1435.5</v>
      </c>
      <c r="F17" s="9">
        <f t="shared" si="1"/>
        <v>7835.5</v>
      </c>
      <c r="G17" s="10">
        <f>2217.23+818.23</f>
        <v>3035.46</v>
      </c>
      <c r="H17" s="19">
        <v>2700</v>
      </c>
      <c r="I17" s="19">
        <v>167.2</v>
      </c>
      <c r="J17" s="20">
        <v>0</v>
      </c>
      <c r="K17" s="20"/>
      <c r="L17" s="19">
        <v>2867.2</v>
      </c>
      <c r="M17" s="19"/>
    </row>
    <row r="18" spans="1:13" x14ac:dyDescent="0.2">
      <c r="A18" s="7">
        <v>13</v>
      </c>
      <c r="B18" s="8" t="s">
        <v>24</v>
      </c>
      <c r="C18" s="17"/>
      <c r="D18" s="9">
        <v>6400</v>
      </c>
      <c r="E18" s="9"/>
      <c r="F18" s="9">
        <f t="shared" si="1"/>
        <v>6400</v>
      </c>
      <c r="G18" s="10">
        <v>2687.81</v>
      </c>
      <c r="H18" s="19">
        <v>2700</v>
      </c>
      <c r="I18" s="19">
        <v>396</v>
      </c>
      <c r="J18" s="20">
        <v>79.2</v>
      </c>
      <c r="K18" s="20"/>
      <c r="L18" s="19">
        <v>3175.2</v>
      </c>
      <c r="M18" s="19"/>
    </row>
    <row r="19" spans="1:13" x14ac:dyDescent="0.2">
      <c r="A19" s="7">
        <v>14</v>
      </c>
      <c r="B19" s="8" t="s">
        <v>25</v>
      </c>
      <c r="C19" s="17"/>
      <c r="D19" s="9">
        <v>6400</v>
      </c>
      <c r="E19" s="9"/>
      <c r="F19" s="9">
        <f t="shared" si="1"/>
        <v>6400</v>
      </c>
      <c r="G19" s="10">
        <v>2687.81</v>
      </c>
      <c r="H19" s="19">
        <v>2700</v>
      </c>
      <c r="I19" s="19">
        <v>817.6</v>
      </c>
      <c r="J19" s="20">
        <v>0</v>
      </c>
      <c r="K19" s="20"/>
      <c r="L19" s="19">
        <v>3517.6</v>
      </c>
      <c r="M19" s="19"/>
    </row>
    <row r="20" spans="1:13" x14ac:dyDescent="0.2">
      <c r="A20" s="7">
        <v>16</v>
      </c>
      <c r="B20" s="8" t="s">
        <v>27</v>
      </c>
      <c r="C20" s="17"/>
      <c r="D20" s="9">
        <v>6400</v>
      </c>
      <c r="E20" s="9">
        <v>478.5</v>
      </c>
      <c r="F20" s="9">
        <f t="shared" si="1"/>
        <v>6878.5</v>
      </c>
      <c r="G20" s="10">
        <v>2842.78</v>
      </c>
      <c r="H20" s="19">
        <v>2700</v>
      </c>
      <c r="I20" s="19">
        <v>1180.8</v>
      </c>
      <c r="J20" s="20">
        <v>98.4</v>
      </c>
      <c r="K20" s="20"/>
      <c r="L20" s="19">
        <v>3979.2</v>
      </c>
      <c r="M20" s="19"/>
    </row>
    <row r="21" spans="1:13" x14ac:dyDescent="0.2">
      <c r="A21" s="7">
        <v>18</v>
      </c>
      <c r="B21" s="8" t="s">
        <v>29</v>
      </c>
      <c r="C21" s="17"/>
      <c r="D21" s="9">
        <v>6400</v>
      </c>
      <c r="E21" s="9"/>
      <c r="F21" s="9">
        <f t="shared" si="1"/>
        <v>6400</v>
      </c>
      <c r="G21" s="10">
        <v>2687.81</v>
      </c>
      <c r="H21" s="19">
        <v>2700</v>
      </c>
      <c r="I21" s="19">
        <v>1248</v>
      </c>
      <c r="J21" s="20">
        <v>0</v>
      </c>
      <c r="K21" s="20"/>
      <c r="L21" s="19">
        <v>3948</v>
      </c>
      <c r="M21" s="19"/>
    </row>
    <row r="22" spans="1:13" x14ac:dyDescent="0.2">
      <c r="A22" s="7">
        <v>19</v>
      </c>
      <c r="B22" s="8" t="s">
        <v>30</v>
      </c>
      <c r="C22" s="17"/>
      <c r="D22" s="9">
        <v>6400</v>
      </c>
      <c r="E22" s="9"/>
      <c r="F22" s="9">
        <f t="shared" si="1"/>
        <v>6400</v>
      </c>
      <c r="G22" s="10">
        <v>2895.81</v>
      </c>
      <c r="H22" s="19">
        <v>2700</v>
      </c>
      <c r="I22" s="19">
        <v>160</v>
      </c>
      <c r="J22" s="20">
        <v>8</v>
      </c>
      <c r="K22" s="20"/>
      <c r="L22" s="19">
        <v>2868</v>
      </c>
      <c r="M22" s="19"/>
    </row>
    <row r="23" spans="1:13" x14ac:dyDescent="0.2">
      <c r="A23" s="7">
        <v>20</v>
      </c>
      <c r="B23" s="8" t="s">
        <v>69</v>
      </c>
      <c r="C23" s="17"/>
      <c r="D23" s="9">
        <v>6400</v>
      </c>
      <c r="E23" s="9"/>
      <c r="F23" s="9">
        <f t="shared" ref="F23" si="3">SUM(D23:E23)</f>
        <v>6400</v>
      </c>
      <c r="G23" s="10">
        <v>2989.3</v>
      </c>
      <c r="H23" s="19">
        <v>2700</v>
      </c>
      <c r="I23" s="19">
        <v>409.6</v>
      </c>
      <c r="J23" s="20">
        <v>0</v>
      </c>
      <c r="K23" s="20"/>
      <c r="L23" s="19">
        <v>3109.6</v>
      </c>
      <c r="M23" s="19"/>
    </row>
    <row r="24" spans="1:13" x14ac:dyDescent="0.2">
      <c r="A24" s="7">
        <v>20</v>
      </c>
      <c r="B24" s="8" t="s">
        <v>31</v>
      </c>
      <c r="C24" s="17"/>
      <c r="D24" s="9">
        <v>6400</v>
      </c>
      <c r="E24" s="9">
        <v>2105.4</v>
      </c>
      <c r="F24" s="9">
        <f t="shared" si="1"/>
        <v>8505.4</v>
      </c>
      <c r="G24" s="10">
        <v>3922.14</v>
      </c>
      <c r="H24" s="19">
        <v>2700</v>
      </c>
      <c r="I24" s="19">
        <v>304</v>
      </c>
      <c r="J24" s="20">
        <v>16</v>
      </c>
      <c r="K24" s="20"/>
      <c r="L24" s="19">
        <v>3020</v>
      </c>
      <c r="M24" s="19"/>
    </row>
    <row r="25" spans="1:13" x14ac:dyDescent="0.2">
      <c r="A25" s="7">
        <v>23</v>
      </c>
      <c r="B25" s="8" t="s">
        <v>70</v>
      </c>
      <c r="C25" s="17"/>
      <c r="D25" s="9">
        <v>6400</v>
      </c>
      <c r="E25" s="9"/>
      <c r="F25" s="9">
        <f t="shared" si="1"/>
        <v>6400</v>
      </c>
      <c r="G25" s="10">
        <v>2989.3</v>
      </c>
      <c r="H25" s="19">
        <v>2700</v>
      </c>
      <c r="I25" s="19">
        <v>700.8</v>
      </c>
      <c r="J25" s="20">
        <v>0</v>
      </c>
      <c r="K25" s="20"/>
      <c r="L25" s="19">
        <v>3400.8</v>
      </c>
      <c r="M25" s="19"/>
    </row>
    <row r="26" spans="1:13" x14ac:dyDescent="0.2">
      <c r="A26" s="7">
        <v>23</v>
      </c>
      <c r="B26" s="8" t="s">
        <v>34</v>
      </c>
      <c r="C26" s="17"/>
      <c r="D26" s="9">
        <v>6400</v>
      </c>
      <c r="E26" s="9">
        <v>478.5</v>
      </c>
      <c r="F26" s="9">
        <f t="shared" si="1"/>
        <v>6878.5</v>
      </c>
      <c r="G26" s="10">
        <v>2673.78</v>
      </c>
      <c r="H26" s="19">
        <v>2700</v>
      </c>
      <c r="I26" s="19">
        <v>397.6</v>
      </c>
      <c r="J26" s="20">
        <v>56.8</v>
      </c>
      <c r="K26" s="20"/>
      <c r="L26" s="19">
        <v>3154.4</v>
      </c>
      <c r="M26" s="19"/>
    </row>
    <row r="27" spans="1:13" x14ac:dyDescent="0.2">
      <c r="A27" s="7">
        <v>24</v>
      </c>
      <c r="B27" s="8" t="s">
        <v>35</v>
      </c>
      <c r="C27" s="17"/>
      <c r="D27" s="9">
        <v>6400</v>
      </c>
      <c r="E27" s="9"/>
      <c r="F27" s="9">
        <f t="shared" si="1"/>
        <v>6400</v>
      </c>
      <c r="G27" s="10">
        <v>2525.31</v>
      </c>
      <c r="H27" s="19">
        <v>2700</v>
      </c>
      <c r="I27" s="19">
        <v>516.79999999999995</v>
      </c>
      <c r="J27" s="20">
        <v>30.4</v>
      </c>
      <c r="K27" s="20"/>
      <c r="L27" s="19">
        <v>3247.2</v>
      </c>
      <c r="M27" s="19">
        <v>1506.33</v>
      </c>
    </row>
    <row r="28" spans="1:13" x14ac:dyDescent="0.2">
      <c r="A28" s="7">
        <v>25</v>
      </c>
      <c r="B28" s="8" t="s">
        <v>36</v>
      </c>
      <c r="C28" s="17"/>
      <c r="D28" s="9">
        <v>6400</v>
      </c>
      <c r="E28" s="9">
        <v>957</v>
      </c>
      <c r="F28" s="9">
        <f t="shared" si="1"/>
        <v>7357</v>
      </c>
      <c r="G28" s="10">
        <v>3267.56</v>
      </c>
      <c r="H28" s="19">
        <v>2700</v>
      </c>
      <c r="I28" s="19">
        <v>681.6</v>
      </c>
      <c r="J28" s="20">
        <v>56.8</v>
      </c>
      <c r="K28" s="20"/>
      <c r="L28" s="19">
        <v>3438.4</v>
      </c>
      <c r="M28" s="19"/>
    </row>
    <row r="29" spans="1:13" x14ac:dyDescent="0.2">
      <c r="A29" s="7">
        <v>26</v>
      </c>
      <c r="B29" s="8" t="s">
        <v>37</v>
      </c>
      <c r="C29" s="17"/>
      <c r="D29" s="9">
        <v>6400</v>
      </c>
      <c r="E29" s="9">
        <v>478.5</v>
      </c>
      <c r="F29" s="9">
        <f t="shared" si="1"/>
        <v>6878.5</v>
      </c>
      <c r="G29" s="10">
        <v>2933.83</v>
      </c>
      <c r="H29" s="19">
        <v>2700</v>
      </c>
      <c r="I29" s="19">
        <v>624</v>
      </c>
      <c r="J29" s="20">
        <v>52</v>
      </c>
      <c r="K29" s="20"/>
      <c r="L29" s="19">
        <v>3376</v>
      </c>
      <c r="M29" s="19"/>
    </row>
    <row r="30" spans="1:13" x14ac:dyDescent="0.2">
      <c r="A30" s="7">
        <v>27</v>
      </c>
      <c r="B30" s="8" t="s">
        <v>38</v>
      </c>
      <c r="C30" s="17"/>
      <c r="D30" s="9">
        <v>6400</v>
      </c>
      <c r="E30" s="9">
        <v>957</v>
      </c>
      <c r="F30" s="9">
        <f t="shared" si="1"/>
        <v>7357</v>
      </c>
      <c r="G30" s="10">
        <v>3267.57</v>
      </c>
      <c r="H30" s="19">
        <v>2700</v>
      </c>
      <c r="I30" s="19">
        <v>590.4</v>
      </c>
      <c r="J30" s="20">
        <v>65.599999999999994</v>
      </c>
      <c r="K30" s="20"/>
      <c r="L30" s="19">
        <v>3356</v>
      </c>
      <c r="M30" s="19"/>
    </row>
    <row r="31" spans="1:13" x14ac:dyDescent="0.2">
      <c r="A31" s="7">
        <v>28</v>
      </c>
      <c r="B31" s="8" t="s">
        <v>39</v>
      </c>
      <c r="C31" s="17"/>
      <c r="D31" s="9">
        <v>6400</v>
      </c>
      <c r="E31" s="9">
        <v>478.5</v>
      </c>
      <c r="F31" s="9">
        <f t="shared" si="1"/>
        <v>6878.5</v>
      </c>
      <c r="G31" s="10">
        <v>2994.88</v>
      </c>
      <c r="H31" s="19">
        <v>2700</v>
      </c>
      <c r="I31" s="19">
        <v>96.8</v>
      </c>
      <c r="J31" s="20">
        <v>8.8000000000000007</v>
      </c>
      <c r="K31" s="20"/>
      <c r="L31" s="19">
        <v>2805.6</v>
      </c>
      <c r="M31" s="19"/>
    </row>
    <row r="32" spans="1:13" x14ac:dyDescent="0.2">
      <c r="A32" s="7">
        <v>29</v>
      </c>
      <c r="B32" s="8" t="s">
        <v>40</v>
      </c>
      <c r="C32" s="17"/>
      <c r="D32" s="9">
        <v>6400</v>
      </c>
      <c r="E32" s="9"/>
      <c r="F32" s="9">
        <f t="shared" si="1"/>
        <v>6400</v>
      </c>
      <c r="G32" s="10">
        <v>2544.81</v>
      </c>
      <c r="H32" s="19">
        <v>2700</v>
      </c>
      <c r="I32" s="19">
        <v>525.6</v>
      </c>
      <c r="J32" s="20">
        <v>58.4</v>
      </c>
      <c r="K32" s="20"/>
      <c r="L32" s="19">
        <v>3284</v>
      </c>
      <c r="M32" s="19"/>
    </row>
    <row r="33" spans="1:13" x14ac:dyDescent="0.2">
      <c r="A33" s="7">
        <v>30</v>
      </c>
      <c r="B33" s="8" t="s">
        <v>41</v>
      </c>
      <c r="C33" s="17"/>
      <c r="D33" s="9">
        <v>6400</v>
      </c>
      <c r="E33" s="9">
        <v>1148.4000000000001</v>
      </c>
      <c r="F33" s="9">
        <f t="shared" si="1"/>
        <v>7548.4</v>
      </c>
      <c r="G33" s="10">
        <v>3376.65</v>
      </c>
      <c r="H33" s="19">
        <v>2700</v>
      </c>
      <c r="I33" s="19">
        <v>968</v>
      </c>
      <c r="J33" s="20">
        <v>88</v>
      </c>
      <c r="K33" s="20"/>
      <c r="L33" s="19">
        <v>3756</v>
      </c>
      <c r="M33" s="19"/>
    </row>
    <row r="34" spans="1:13" x14ac:dyDescent="0.2">
      <c r="A34" s="7">
        <v>31</v>
      </c>
      <c r="B34" s="8" t="s">
        <v>42</v>
      </c>
      <c r="C34" s="17"/>
      <c r="D34" s="9">
        <v>6400</v>
      </c>
      <c r="E34" s="9">
        <v>957</v>
      </c>
      <c r="F34" s="9">
        <f t="shared" si="1"/>
        <v>7357</v>
      </c>
      <c r="G34" s="10">
        <v>3267.57</v>
      </c>
      <c r="H34" s="19">
        <v>2700</v>
      </c>
      <c r="I34" s="19">
        <v>540.79999999999995</v>
      </c>
      <c r="J34" s="20">
        <v>41.6</v>
      </c>
      <c r="K34" s="20"/>
      <c r="L34" s="19">
        <v>3282.4</v>
      </c>
      <c r="M34" s="19"/>
    </row>
    <row r="35" spans="1:13" x14ac:dyDescent="0.2">
      <c r="A35" s="7">
        <v>32</v>
      </c>
      <c r="B35" s="8" t="s">
        <v>43</v>
      </c>
      <c r="C35" s="17"/>
      <c r="D35" s="9">
        <v>6400</v>
      </c>
      <c r="E35" s="12"/>
      <c r="F35" s="9">
        <f t="shared" si="1"/>
        <v>6400</v>
      </c>
      <c r="G35" s="10">
        <v>2687.81</v>
      </c>
      <c r="H35" s="19">
        <v>2700</v>
      </c>
      <c r="I35" s="19">
        <v>1488</v>
      </c>
      <c r="J35" s="20">
        <v>99.2</v>
      </c>
      <c r="K35" s="20"/>
      <c r="L35" s="19">
        <v>4287.2</v>
      </c>
      <c r="M35" s="19">
        <v>120.96</v>
      </c>
    </row>
    <row r="36" spans="1:13" x14ac:dyDescent="0.2">
      <c r="A36" s="7">
        <v>33</v>
      </c>
      <c r="B36" s="13" t="s">
        <v>44</v>
      </c>
      <c r="C36" s="17"/>
      <c r="D36" s="9">
        <v>6400</v>
      </c>
      <c r="E36" s="9">
        <v>478.5</v>
      </c>
      <c r="F36" s="9">
        <f t="shared" si="1"/>
        <v>6878.5</v>
      </c>
      <c r="G36" s="10">
        <v>2836.28</v>
      </c>
      <c r="H36" s="19">
        <v>2700</v>
      </c>
      <c r="I36" s="19">
        <v>390.4</v>
      </c>
      <c r="J36" s="20">
        <v>48.8</v>
      </c>
      <c r="K36" s="20"/>
      <c r="L36" s="19">
        <v>3139.2</v>
      </c>
      <c r="M36" s="19"/>
    </row>
    <row r="37" spans="1:13" x14ac:dyDescent="0.2">
      <c r="A37" s="7">
        <v>34</v>
      </c>
      <c r="B37" s="13" t="s">
        <v>45</v>
      </c>
      <c r="C37" s="17"/>
      <c r="D37" s="9">
        <v>6400</v>
      </c>
      <c r="E37" s="9">
        <v>1626.9</v>
      </c>
      <c r="F37" s="9">
        <f t="shared" si="1"/>
        <v>8026.9</v>
      </c>
      <c r="G37" s="10">
        <f>3099.76+927.33</f>
        <v>4027.09</v>
      </c>
      <c r="H37" s="19">
        <v>2700</v>
      </c>
      <c r="I37" s="19">
        <v>324</v>
      </c>
      <c r="J37" s="20">
        <v>36</v>
      </c>
      <c r="K37" s="20"/>
      <c r="L37" s="19">
        <v>3060</v>
      </c>
      <c r="M37" s="19"/>
    </row>
    <row r="38" spans="1:13" x14ac:dyDescent="0.2">
      <c r="A38" s="7">
        <v>35</v>
      </c>
      <c r="B38" s="13" t="s">
        <v>46</v>
      </c>
      <c r="C38" s="17"/>
      <c r="D38" s="9">
        <v>6400</v>
      </c>
      <c r="E38" s="9">
        <v>478.5</v>
      </c>
      <c r="F38" s="9">
        <f t="shared" si="1"/>
        <v>6878.5</v>
      </c>
      <c r="G38" s="10">
        <v>2836.28</v>
      </c>
      <c r="H38" s="19">
        <v>2700</v>
      </c>
      <c r="I38" s="19">
        <v>486.4</v>
      </c>
      <c r="J38" s="20">
        <v>30.4</v>
      </c>
      <c r="K38" s="20"/>
      <c r="L38" s="19">
        <v>3216.8</v>
      </c>
      <c r="M38" s="19"/>
    </row>
    <row r="39" spans="1:13" x14ac:dyDescent="0.2">
      <c r="A39" s="7">
        <v>36</v>
      </c>
      <c r="B39" s="13" t="s">
        <v>47</v>
      </c>
      <c r="C39" s="17"/>
      <c r="D39" s="9">
        <v>6400</v>
      </c>
      <c r="E39" s="9">
        <v>957</v>
      </c>
      <c r="F39" s="9">
        <f t="shared" si="1"/>
        <v>7357</v>
      </c>
      <c r="G39" s="10">
        <v>3160.61</v>
      </c>
      <c r="H39" s="19">
        <v>2700</v>
      </c>
      <c r="I39" s="19">
        <v>488</v>
      </c>
      <c r="J39" s="20">
        <v>48.8</v>
      </c>
      <c r="K39" s="20"/>
      <c r="L39" s="19">
        <v>3236.8</v>
      </c>
      <c r="M39" s="19"/>
    </row>
    <row r="40" spans="1:13" x14ac:dyDescent="0.2">
      <c r="A40" s="7">
        <v>37</v>
      </c>
      <c r="B40" s="13" t="s">
        <v>48</v>
      </c>
      <c r="C40" s="17"/>
      <c r="D40" s="9">
        <v>6400</v>
      </c>
      <c r="E40" s="9">
        <v>478.5</v>
      </c>
      <c r="F40" s="9">
        <f t="shared" si="1"/>
        <v>6878.5</v>
      </c>
      <c r="G40" s="10">
        <v>2933.78</v>
      </c>
      <c r="H40" s="19">
        <v>2700</v>
      </c>
      <c r="I40" s="19">
        <v>390.4</v>
      </c>
      <c r="J40" s="20">
        <v>48.8</v>
      </c>
      <c r="K40" s="20"/>
      <c r="L40" s="19">
        <v>3139.2</v>
      </c>
      <c r="M40" s="19"/>
    </row>
    <row r="44" spans="1:13" x14ac:dyDescent="0.2">
      <c r="A44" t="s">
        <v>49</v>
      </c>
      <c r="B44" t="s">
        <v>50</v>
      </c>
    </row>
    <row r="45" spans="1:13" x14ac:dyDescent="0.2">
      <c r="B45" t="s">
        <v>51</v>
      </c>
    </row>
    <row r="46" spans="1:13" x14ac:dyDescent="0.2">
      <c r="B46" t="s">
        <v>52</v>
      </c>
    </row>
    <row r="47" spans="1:13" x14ac:dyDescent="0.2">
      <c r="B47" t="s">
        <v>53</v>
      </c>
    </row>
    <row r="48" spans="1:13" x14ac:dyDescent="0.2">
      <c r="B48" t="s">
        <v>54</v>
      </c>
    </row>
    <row r="49" spans="2:2" x14ac:dyDescent="0.2">
      <c r="B49" t="s">
        <v>55</v>
      </c>
    </row>
  </sheetData>
  <mergeCells count="1">
    <mergeCell ref="A1:M1"/>
  </mergeCells>
  <pageMargins left="0.78749999999999998" right="0.78749999999999998" top="1.0249999999999999" bottom="1.0249999999999999" header="0.78749999999999998" footer="0.78749999999999998"/>
  <pageSetup paperSize="9" firstPageNumber="0" orientation="landscape" horizontalDpi="300" verticalDpi="300"/>
  <headerFooter>
    <oddHeader>&amp;C&amp;A</oddHeader>
    <oddFooter>&amp;CPagina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49"/>
  <sheetViews>
    <sheetView zoomScaleNormal="100" workbookViewId="0">
      <selection activeCell="O35" sqref="O35"/>
    </sheetView>
  </sheetViews>
  <sheetFormatPr defaultRowHeight="12.75" x14ac:dyDescent="0.2"/>
  <cols>
    <col min="1" max="1" width="8.140625" customWidth="1"/>
    <col min="2" max="2" width="25.140625" customWidth="1"/>
    <col min="3" max="3" width="10.5703125" customWidth="1"/>
    <col min="4" max="4" width="11.28515625" customWidth="1"/>
    <col min="5" max="5" width="10.42578125" customWidth="1"/>
    <col min="6" max="6" width="11.85546875" customWidth="1"/>
    <col min="7" max="7" width="12.5703125" customWidth="1"/>
    <col min="8" max="8" width="11.28515625" customWidth="1"/>
    <col min="9" max="10" width="10.5703125" customWidth="1"/>
    <col min="11" max="11" width="8.5703125" customWidth="1"/>
    <col min="12" max="13" width="11.5703125"/>
    <col min="14" max="1025" width="8.7109375" customWidth="1"/>
  </cols>
  <sheetData>
    <row r="1" spans="1:12" x14ac:dyDescent="0.2">
      <c r="A1" s="18" t="s">
        <v>56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</row>
    <row r="3" spans="1:12" ht="100.5" customHeight="1" x14ac:dyDescent="0.2">
      <c r="A3" s="1" t="s">
        <v>1</v>
      </c>
      <c r="B3" s="1" t="s">
        <v>2</v>
      </c>
      <c r="C3" s="2" t="s">
        <v>3</v>
      </c>
      <c r="D3" s="2" t="s">
        <v>4</v>
      </c>
      <c r="E3" s="1" t="s">
        <v>5</v>
      </c>
      <c r="F3" s="3" t="s">
        <v>6</v>
      </c>
      <c r="G3" s="4" t="s">
        <v>7</v>
      </c>
      <c r="H3" s="4" t="s">
        <v>8</v>
      </c>
      <c r="I3" s="4" t="s">
        <v>57</v>
      </c>
      <c r="J3" s="4" t="s">
        <v>9</v>
      </c>
      <c r="K3" s="5" t="s">
        <v>10</v>
      </c>
      <c r="L3" s="6" t="s">
        <v>11</v>
      </c>
    </row>
    <row r="4" spans="1:12" x14ac:dyDescent="0.2">
      <c r="A4" s="7">
        <v>1</v>
      </c>
      <c r="B4" s="8" t="s">
        <v>12</v>
      </c>
      <c r="C4" s="9">
        <v>6400</v>
      </c>
      <c r="D4" s="9">
        <v>2392.5</v>
      </c>
      <c r="E4" s="9">
        <f t="shared" ref="E4:E40" si="0">SUM(C4:D4)</f>
        <v>8792.5</v>
      </c>
      <c r="F4" s="10">
        <f>2531.85+1363.72</f>
        <v>3895.5699999999997</v>
      </c>
      <c r="G4" s="9">
        <v>2700</v>
      </c>
      <c r="H4" s="11">
        <v>640</v>
      </c>
      <c r="I4" s="11">
        <v>64</v>
      </c>
      <c r="J4" s="11"/>
      <c r="K4" s="9">
        <f t="shared" ref="K4:K40" si="1">SUM(G4:J4)</f>
        <v>3404</v>
      </c>
      <c r="L4" s="9"/>
    </row>
    <row r="5" spans="1:12" x14ac:dyDescent="0.2">
      <c r="A5" s="7">
        <v>2</v>
      </c>
      <c r="B5" s="8" t="s">
        <v>13</v>
      </c>
      <c r="C5" s="9">
        <v>6400</v>
      </c>
      <c r="D5" s="9">
        <v>1435.5</v>
      </c>
      <c r="E5" s="9">
        <f t="shared" si="0"/>
        <v>7835.5</v>
      </c>
      <c r="F5" s="10">
        <f>2557.72+818.23</f>
        <v>3375.95</v>
      </c>
      <c r="G5" s="9">
        <v>2700</v>
      </c>
      <c r="H5" s="11">
        <v>634.4</v>
      </c>
      <c r="I5" s="11">
        <v>0</v>
      </c>
      <c r="J5" s="11"/>
      <c r="K5" s="9">
        <f t="shared" si="1"/>
        <v>3334.4</v>
      </c>
      <c r="L5" s="9"/>
    </row>
    <row r="6" spans="1:12" x14ac:dyDescent="0.2">
      <c r="A6" s="7">
        <v>3</v>
      </c>
      <c r="B6" s="8" t="s">
        <v>14</v>
      </c>
      <c r="C6" s="9">
        <v>6400</v>
      </c>
      <c r="D6" s="9">
        <v>957</v>
      </c>
      <c r="E6" s="9">
        <f t="shared" si="0"/>
        <v>7357</v>
      </c>
      <c r="F6" s="10">
        <v>3150.26</v>
      </c>
      <c r="G6" s="9">
        <v>2700</v>
      </c>
      <c r="H6" s="11">
        <v>688.8</v>
      </c>
      <c r="I6" s="11">
        <v>0</v>
      </c>
      <c r="J6" s="11"/>
      <c r="K6" s="9">
        <f t="shared" si="1"/>
        <v>3388.8</v>
      </c>
      <c r="L6" s="9"/>
    </row>
    <row r="7" spans="1:12" x14ac:dyDescent="0.2">
      <c r="A7" s="7">
        <v>4</v>
      </c>
      <c r="B7" s="8" t="s">
        <v>15</v>
      </c>
      <c r="C7" s="9">
        <v>6400</v>
      </c>
      <c r="D7" s="9"/>
      <c r="E7" s="9">
        <f t="shared" si="0"/>
        <v>6400</v>
      </c>
      <c r="F7" s="10">
        <v>2596.1999999999998</v>
      </c>
      <c r="G7" s="9">
        <v>2700</v>
      </c>
      <c r="H7" s="11">
        <v>432</v>
      </c>
      <c r="I7" s="11">
        <v>0</v>
      </c>
      <c r="J7" s="11"/>
      <c r="K7" s="9">
        <f t="shared" si="1"/>
        <v>3132</v>
      </c>
      <c r="L7" s="9"/>
    </row>
    <row r="8" spans="1:12" x14ac:dyDescent="0.2">
      <c r="A8" s="7">
        <v>5</v>
      </c>
      <c r="B8" s="8" t="s">
        <v>16</v>
      </c>
      <c r="C8" s="9">
        <v>6400</v>
      </c>
      <c r="D8" s="9"/>
      <c r="E8" s="9">
        <f t="shared" si="0"/>
        <v>6400</v>
      </c>
      <c r="F8" s="10">
        <v>2466.37</v>
      </c>
      <c r="G8" s="9">
        <v>2700</v>
      </c>
      <c r="H8" s="11">
        <v>104</v>
      </c>
      <c r="I8" s="11">
        <v>0</v>
      </c>
      <c r="J8" s="11"/>
      <c r="K8" s="9">
        <f t="shared" si="1"/>
        <v>2804</v>
      </c>
      <c r="L8" s="9"/>
    </row>
    <row r="9" spans="1:12" x14ac:dyDescent="0.2">
      <c r="A9" s="7">
        <v>6</v>
      </c>
      <c r="B9" s="8" t="s">
        <v>17</v>
      </c>
      <c r="C9" s="9">
        <v>6400</v>
      </c>
      <c r="D9" s="9"/>
      <c r="E9" s="9">
        <f t="shared" si="0"/>
        <v>6400</v>
      </c>
      <c r="F9" s="10">
        <v>2600.9899999999998</v>
      </c>
      <c r="G9" s="9">
        <v>2700</v>
      </c>
      <c r="H9" s="11">
        <v>464.8</v>
      </c>
      <c r="I9" s="11">
        <v>0</v>
      </c>
      <c r="J9" s="11"/>
      <c r="K9" s="9">
        <f t="shared" si="1"/>
        <v>3164.8</v>
      </c>
      <c r="L9" s="9"/>
    </row>
    <row r="10" spans="1:12" x14ac:dyDescent="0.2">
      <c r="A10" s="7">
        <v>7</v>
      </c>
      <c r="B10" s="8" t="s">
        <v>18</v>
      </c>
      <c r="C10" s="9">
        <v>6400</v>
      </c>
      <c r="D10" s="9">
        <v>1435.5</v>
      </c>
      <c r="E10" s="9">
        <f t="shared" si="0"/>
        <v>7835.5</v>
      </c>
      <c r="F10" s="10">
        <f>2557.72+818.23</f>
        <v>3375.95</v>
      </c>
      <c r="G10" s="9">
        <v>2700</v>
      </c>
      <c r="H10" s="11">
        <v>940.8</v>
      </c>
      <c r="I10" s="11">
        <v>78.400000000000006</v>
      </c>
      <c r="J10" s="11">
        <v>-50</v>
      </c>
      <c r="K10" s="9">
        <f t="shared" si="1"/>
        <v>3669.2000000000003</v>
      </c>
      <c r="L10" s="9"/>
    </row>
    <row r="11" spans="1:12" x14ac:dyDescent="0.2">
      <c r="A11" s="7">
        <v>8</v>
      </c>
      <c r="B11" s="8" t="s">
        <v>19</v>
      </c>
      <c r="C11" s="9">
        <v>6400</v>
      </c>
      <c r="D11" s="9">
        <v>1148.4000000000001</v>
      </c>
      <c r="E11" s="9">
        <f t="shared" si="0"/>
        <v>7548.4</v>
      </c>
      <c r="F11" s="10">
        <v>3153.52</v>
      </c>
      <c r="G11" s="9">
        <v>2700</v>
      </c>
      <c r="H11" s="11">
        <v>398.4</v>
      </c>
      <c r="I11" s="11">
        <v>0</v>
      </c>
      <c r="J11" s="11"/>
      <c r="K11" s="9">
        <f t="shared" si="1"/>
        <v>3098.4</v>
      </c>
      <c r="L11" s="9"/>
    </row>
    <row r="12" spans="1:12" x14ac:dyDescent="0.2">
      <c r="A12" s="7">
        <v>9</v>
      </c>
      <c r="B12" s="8" t="s">
        <v>20</v>
      </c>
      <c r="C12" s="9">
        <v>6400</v>
      </c>
      <c r="D12" s="9"/>
      <c r="E12" s="9">
        <f t="shared" si="0"/>
        <v>6400</v>
      </c>
      <c r="F12" s="10">
        <v>2600.04</v>
      </c>
      <c r="G12" s="9">
        <v>2700</v>
      </c>
      <c r="H12" s="11">
        <v>276</v>
      </c>
      <c r="I12" s="11">
        <v>0</v>
      </c>
      <c r="J12" s="11"/>
      <c r="K12" s="9">
        <f t="shared" si="1"/>
        <v>2976</v>
      </c>
      <c r="L12" s="9"/>
    </row>
    <row r="13" spans="1:12" x14ac:dyDescent="0.2">
      <c r="A13" s="7">
        <v>10</v>
      </c>
      <c r="B13" s="8" t="s">
        <v>21</v>
      </c>
      <c r="C13" s="9">
        <v>6400</v>
      </c>
      <c r="D13" s="9"/>
      <c r="E13" s="9">
        <f t="shared" si="0"/>
        <v>6400</v>
      </c>
      <c r="F13" s="10">
        <v>2619.1999999999998</v>
      </c>
      <c r="G13" s="9">
        <v>2700</v>
      </c>
      <c r="H13" s="11">
        <v>416</v>
      </c>
      <c r="I13" s="11">
        <v>0</v>
      </c>
      <c r="J13" s="11"/>
      <c r="K13" s="9">
        <f t="shared" si="1"/>
        <v>3116</v>
      </c>
      <c r="L13" s="9"/>
    </row>
    <row r="14" spans="1:12" x14ac:dyDescent="0.2">
      <c r="A14" s="7">
        <v>11</v>
      </c>
      <c r="B14" s="8" t="s">
        <v>22</v>
      </c>
      <c r="C14" s="9">
        <v>6400</v>
      </c>
      <c r="D14" s="9"/>
      <c r="E14" s="9">
        <f t="shared" si="0"/>
        <v>6400</v>
      </c>
      <c r="F14" s="10">
        <v>2611.6799999999998</v>
      </c>
      <c r="G14" s="9">
        <v>2700</v>
      </c>
      <c r="H14" s="11">
        <v>280.8</v>
      </c>
      <c r="I14" s="11">
        <v>0</v>
      </c>
      <c r="J14" s="11"/>
      <c r="K14" s="9">
        <f t="shared" si="1"/>
        <v>2980.8</v>
      </c>
      <c r="L14" s="9"/>
    </row>
    <row r="15" spans="1:12" x14ac:dyDescent="0.2">
      <c r="A15" s="7">
        <v>12</v>
      </c>
      <c r="B15" s="8" t="s">
        <v>23</v>
      </c>
      <c r="C15" s="9">
        <v>6400</v>
      </c>
      <c r="D15" s="9"/>
      <c r="E15" s="9">
        <f t="shared" si="0"/>
        <v>6400</v>
      </c>
      <c r="F15" s="10">
        <v>2598.6</v>
      </c>
      <c r="G15" s="9">
        <v>2700</v>
      </c>
      <c r="H15" s="11">
        <v>338.4</v>
      </c>
      <c r="I15" s="11">
        <v>75.2</v>
      </c>
      <c r="J15" s="11"/>
      <c r="K15" s="9">
        <f t="shared" si="1"/>
        <v>3113.6</v>
      </c>
      <c r="L15" s="9"/>
    </row>
    <row r="16" spans="1:12" x14ac:dyDescent="0.2">
      <c r="A16" s="7">
        <v>13</v>
      </c>
      <c r="B16" s="8" t="s">
        <v>24</v>
      </c>
      <c r="C16" s="9">
        <v>6400</v>
      </c>
      <c r="D16" s="9"/>
      <c r="E16" s="9">
        <f t="shared" si="0"/>
        <v>6400</v>
      </c>
      <c r="F16" s="10">
        <v>2596.1999999999998</v>
      </c>
      <c r="G16" s="9">
        <v>2700</v>
      </c>
      <c r="H16" s="11">
        <v>237.6</v>
      </c>
      <c r="I16" s="11">
        <v>0</v>
      </c>
      <c r="J16" s="11"/>
      <c r="K16" s="9">
        <f t="shared" si="1"/>
        <v>2937.6</v>
      </c>
      <c r="L16" s="9"/>
    </row>
    <row r="17" spans="1:12" x14ac:dyDescent="0.2">
      <c r="A17" s="7">
        <v>14</v>
      </c>
      <c r="B17" s="8" t="s">
        <v>25</v>
      </c>
      <c r="C17" s="9">
        <v>6400</v>
      </c>
      <c r="D17" s="9"/>
      <c r="E17" s="9">
        <f t="shared" si="0"/>
        <v>6400</v>
      </c>
      <c r="F17" s="10">
        <v>2596.1999999999998</v>
      </c>
      <c r="G17" s="9">
        <v>2700</v>
      </c>
      <c r="H17" s="11">
        <v>992.8</v>
      </c>
      <c r="I17" s="11">
        <v>0</v>
      </c>
      <c r="J17" s="11"/>
      <c r="K17" s="9">
        <f t="shared" si="1"/>
        <v>3692.8</v>
      </c>
      <c r="L17" s="9"/>
    </row>
    <row r="18" spans="1:12" x14ac:dyDescent="0.2">
      <c r="A18" s="7">
        <v>15</v>
      </c>
      <c r="B18" s="8" t="s">
        <v>26</v>
      </c>
      <c r="C18" s="9">
        <v>6400</v>
      </c>
      <c r="D18" s="9">
        <v>1626.9</v>
      </c>
      <c r="E18" s="9">
        <f t="shared" si="0"/>
        <v>8026.9</v>
      </c>
      <c r="F18" s="10">
        <f>2765.99+927.33</f>
        <v>3693.3199999999997</v>
      </c>
      <c r="G18" s="9">
        <v>2700</v>
      </c>
      <c r="H18" s="11">
        <v>244</v>
      </c>
      <c r="I18" s="11">
        <v>97.6</v>
      </c>
      <c r="J18" s="11"/>
      <c r="K18" s="9">
        <f t="shared" si="1"/>
        <v>3041.6</v>
      </c>
      <c r="L18" s="9"/>
    </row>
    <row r="19" spans="1:12" x14ac:dyDescent="0.2">
      <c r="A19" s="7">
        <v>16</v>
      </c>
      <c r="B19" s="8" t="s">
        <v>27</v>
      </c>
      <c r="C19" s="9">
        <v>6400</v>
      </c>
      <c r="D19" s="9">
        <v>478.5</v>
      </c>
      <c r="E19" s="9">
        <f t="shared" si="0"/>
        <v>6878.5</v>
      </c>
      <c r="F19" s="10">
        <v>2760.11</v>
      </c>
      <c r="G19" s="9">
        <v>2700</v>
      </c>
      <c r="H19" s="11">
        <v>885.6</v>
      </c>
      <c r="I19" s="11">
        <v>0</v>
      </c>
      <c r="J19" s="11"/>
      <c r="K19" s="9">
        <f t="shared" si="1"/>
        <v>3585.6</v>
      </c>
      <c r="L19" s="9"/>
    </row>
    <row r="20" spans="1:12" x14ac:dyDescent="0.2">
      <c r="A20" s="7">
        <v>17</v>
      </c>
      <c r="B20" s="8" t="s">
        <v>28</v>
      </c>
      <c r="C20" s="9">
        <v>6400</v>
      </c>
      <c r="D20" s="9">
        <v>1435.5</v>
      </c>
      <c r="E20" s="9">
        <f t="shared" si="0"/>
        <v>7835.5</v>
      </c>
      <c r="F20" s="10">
        <f>2763.96+818.23</f>
        <v>3582.19</v>
      </c>
      <c r="G20" s="9">
        <v>2700</v>
      </c>
      <c r="H20" s="11">
        <v>1180.8</v>
      </c>
      <c r="I20" s="11">
        <v>492</v>
      </c>
      <c r="J20" s="11"/>
      <c r="K20" s="9">
        <f t="shared" si="1"/>
        <v>4372.8</v>
      </c>
      <c r="L20" s="9"/>
    </row>
    <row r="21" spans="1:12" x14ac:dyDescent="0.2">
      <c r="A21" s="7">
        <v>18</v>
      </c>
      <c r="B21" s="8" t="s">
        <v>29</v>
      </c>
      <c r="C21" s="9">
        <v>6400</v>
      </c>
      <c r="D21" s="9"/>
      <c r="E21" s="9">
        <f t="shared" si="0"/>
        <v>6400</v>
      </c>
      <c r="F21" s="10">
        <v>2611.6799999999998</v>
      </c>
      <c r="G21" s="9">
        <v>2700</v>
      </c>
      <c r="H21" s="11">
        <v>1248</v>
      </c>
      <c r="I21" s="11">
        <v>0</v>
      </c>
      <c r="J21" s="11"/>
      <c r="K21" s="9">
        <f t="shared" si="1"/>
        <v>3948</v>
      </c>
      <c r="L21" s="9"/>
    </row>
    <row r="22" spans="1:12" x14ac:dyDescent="0.2">
      <c r="A22" s="7">
        <v>19</v>
      </c>
      <c r="B22" s="8" t="s">
        <v>30</v>
      </c>
      <c r="C22" s="9">
        <v>6400</v>
      </c>
      <c r="D22" s="9"/>
      <c r="E22" s="9">
        <f t="shared" si="0"/>
        <v>6400</v>
      </c>
      <c r="F22" s="10">
        <v>2804.85</v>
      </c>
      <c r="G22" s="9">
        <v>2700</v>
      </c>
      <c r="H22" s="11">
        <v>120</v>
      </c>
      <c r="I22" s="11">
        <v>0</v>
      </c>
      <c r="J22" s="11"/>
      <c r="K22" s="9">
        <f t="shared" si="1"/>
        <v>2820</v>
      </c>
      <c r="L22" s="9"/>
    </row>
    <row r="23" spans="1:12" x14ac:dyDescent="0.2">
      <c r="A23" s="7">
        <v>20</v>
      </c>
      <c r="B23" s="8" t="s">
        <v>31</v>
      </c>
      <c r="C23" s="9">
        <v>6400</v>
      </c>
      <c r="D23" s="9">
        <v>2105.4</v>
      </c>
      <c r="E23" s="9">
        <f t="shared" si="0"/>
        <v>8505.4</v>
      </c>
      <c r="F23" s="10">
        <v>3774.02</v>
      </c>
      <c r="G23" s="9">
        <v>2700</v>
      </c>
      <c r="H23" s="11">
        <v>160</v>
      </c>
      <c r="I23" s="11">
        <v>0</v>
      </c>
      <c r="J23" s="11"/>
      <c r="K23" s="9">
        <f t="shared" si="1"/>
        <v>2860</v>
      </c>
      <c r="L23" s="9"/>
    </row>
    <row r="24" spans="1:12" x14ac:dyDescent="0.2">
      <c r="A24" s="7">
        <v>21</v>
      </c>
      <c r="B24" s="8" t="s">
        <v>32</v>
      </c>
      <c r="C24" s="9">
        <v>6400</v>
      </c>
      <c r="D24" s="9">
        <v>1435.5</v>
      </c>
      <c r="E24" s="9">
        <f t="shared" si="0"/>
        <v>7835.5</v>
      </c>
      <c r="F24" s="10">
        <f>2556.98+818.23</f>
        <v>3375.21</v>
      </c>
      <c r="G24" s="9">
        <v>2700</v>
      </c>
      <c r="H24" s="11">
        <v>1082.4000000000001</v>
      </c>
      <c r="I24" s="11">
        <v>295.2</v>
      </c>
      <c r="J24" s="11"/>
      <c r="K24" s="9">
        <f t="shared" si="1"/>
        <v>4077.6</v>
      </c>
      <c r="L24" s="9"/>
    </row>
    <row r="25" spans="1:12" x14ac:dyDescent="0.2">
      <c r="A25" s="7">
        <v>22</v>
      </c>
      <c r="B25" s="8" t="s">
        <v>33</v>
      </c>
      <c r="C25" s="9">
        <v>6400</v>
      </c>
      <c r="D25" s="9">
        <v>957</v>
      </c>
      <c r="E25" s="9">
        <f t="shared" si="0"/>
        <v>7357</v>
      </c>
      <c r="F25" s="10">
        <v>3163.92</v>
      </c>
      <c r="G25" s="9">
        <v>2700</v>
      </c>
      <c r="H25" s="11">
        <v>336</v>
      </c>
      <c r="I25" s="11">
        <v>0</v>
      </c>
      <c r="J25" s="11"/>
      <c r="K25" s="9">
        <f t="shared" si="1"/>
        <v>3036</v>
      </c>
      <c r="L25" s="9"/>
    </row>
    <row r="26" spans="1:12" x14ac:dyDescent="0.2">
      <c r="A26" s="7">
        <v>23</v>
      </c>
      <c r="B26" s="8" t="s">
        <v>34</v>
      </c>
      <c r="C26" s="9">
        <v>6400</v>
      </c>
      <c r="D26" s="9">
        <v>478.5</v>
      </c>
      <c r="E26" s="9">
        <f t="shared" si="0"/>
        <v>6878.5</v>
      </c>
      <c r="F26" s="10">
        <v>2577.2600000000002</v>
      </c>
      <c r="G26" s="9">
        <v>2700</v>
      </c>
      <c r="H26" s="11">
        <v>227.2</v>
      </c>
      <c r="I26" s="11">
        <v>0</v>
      </c>
      <c r="J26" s="11"/>
      <c r="K26" s="9">
        <f t="shared" si="1"/>
        <v>2927.2</v>
      </c>
      <c r="L26" s="9"/>
    </row>
    <row r="27" spans="1:12" x14ac:dyDescent="0.2">
      <c r="A27" s="7">
        <v>24</v>
      </c>
      <c r="B27" s="8" t="s">
        <v>35</v>
      </c>
      <c r="C27" s="9">
        <v>6400</v>
      </c>
      <c r="D27" s="9"/>
      <c r="E27" s="9">
        <f t="shared" si="0"/>
        <v>6400</v>
      </c>
      <c r="F27" s="10">
        <v>2472.96</v>
      </c>
      <c r="G27" s="9">
        <v>2700</v>
      </c>
      <c r="H27" s="11">
        <v>456</v>
      </c>
      <c r="I27" s="11">
        <v>0</v>
      </c>
      <c r="J27" s="11"/>
      <c r="K27" s="9">
        <f t="shared" si="1"/>
        <v>3156</v>
      </c>
      <c r="L27" s="9">
        <v>1408.91</v>
      </c>
    </row>
    <row r="28" spans="1:12" x14ac:dyDescent="0.2">
      <c r="A28" s="7">
        <v>25</v>
      </c>
      <c r="B28" s="8" t="s">
        <v>36</v>
      </c>
      <c r="C28" s="9">
        <v>6400</v>
      </c>
      <c r="D28" s="9">
        <v>957</v>
      </c>
      <c r="E28" s="9">
        <f t="shared" si="0"/>
        <v>7357</v>
      </c>
      <c r="F28" s="10">
        <v>3158.04</v>
      </c>
      <c r="G28" s="9">
        <v>2700</v>
      </c>
      <c r="H28" s="11">
        <v>340.8</v>
      </c>
      <c r="I28" s="11">
        <v>0</v>
      </c>
      <c r="J28" s="11"/>
      <c r="K28" s="9">
        <f t="shared" si="1"/>
        <v>3040.8</v>
      </c>
      <c r="L28" s="9"/>
    </row>
    <row r="29" spans="1:12" x14ac:dyDescent="0.2">
      <c r="A29" s="7">
        <v>26</v>
      </c>
      <c r="B29" s="8" t="s">
        <v>37</v>
      </c>
      <c r="C29" s="9">
        <v>6400</v>
      </c>
      <c r="D29" s="9"/>
      <c r="E29" s="9">
        <f t="shared" si="0"/>
        <v>6400</v>
      </c>
      <c r="F29" s="10">
        <v>2534.39</v>
      </c>
      <c r="G29" s="9">
        <v>2700</v>
      </c>
      <c r="H29" s="11">
        <v>468</v>
      </c>
      <c r="I29" s="11">
        <v>0</v>
      </c>
      <c r="J29" s="11"/>
      <c r="K29" s="9">
        <f t="shared" si="1"/>
        <v>3168</v>
      </c>
      <c r="L29" s="9"/>
    </row>
    <row r="30" spans="1:12" x14ac:dyDescent="0.2">
      <c r="A30" s="7">
        <v>27</v>
      </c>
      <c r="B30" s="8" t="s">
        <v>38</v>
      </c>
      <c r="C30" s="9">
        <v>6400</v>
      </c>
      <c r="D30" s="9">
        <v>957</v>
      </c>
      <c r="E30" s="9">
        <f t="shared" si="0"/>
        <v>7357</v>
      </c>
      <c r="F30" s="10">
        <v>3150.26</v>
      </c>
      <c r="G30" s="9">
        <v>2700</v>
      </c>
      <c r="H30" s="11">
        <v>524.79999999999995</v>
      </c>
      <c r="I30" s="11">
        <v>0</v>
      </c>
      <c r="J30" s="11"/>
      <c r="K30" s="9">
        <f t="shared" si="1"/>
        <v>3224.8</v>
      </c>
      <c r="L30" s="9"/>
    </row>
    <row r="31" spans="1:12" x14ac:dyDescent="0.2">
      <c r="A31" s="7">
        <v>28</v>
      </c>
      <c r="B31" s="8" t="s">
        <v>39</v>
      </c>
      <c r="C31" s="9">
        <v>6400</v>
      </c>
      <c r="D31" s="9">
        <v>478.5</v>
      </c>
      <c r="E31" s="9">
        <f t="shared" si="0"/>
        <v>6878.5</v>
      </c>
      <c r="F31" s="10">
        <v>2907.46</v>
      </c>
      <c r="G31" s="9">
        <v>2700</v>
      </c>
      <c r="H31" s="11">
        <v>114.4</v>
      </c>
      <c r="I31" s="11">
        <v>0</v>
      </c>
      <c r="J31" s="11"/>
      <c r="K31" s="9">
        <f t="shared" si="1"/>
        <v>2814.4</v>
      </c>
      <c r="L31" s="9"/>
    </row>
    <row r="32" spans="1:12" x14ac:dyDescent="0.2">
      <c r="A32" s="7">
        <v>29</v>
      </c>
      <c r="B32" s="8" t="s">
        <v>40</v>
      </c>
      <c r="C32" s="9">
        <v>6400</v>
      </c>
      <c r="D32" s="9"/>
      <c r="E32" s="9">
        <f t="shared" si="0"/>
        <v>6400</v>
      </c>
      <c r="F32" s="10">
        <v>2460.15</v>
      </c>
      <c r="G32" s="9">
        <v>2700</v>
      </c>
      <c r="H32" s="11">
        <v>584</v>
      </c>
      <c r="I32" s="11">
        <v>0</v>
      </c>
      <c r="J32" s="11"/>
      <c r="K32" s="9">
        <f t="shared" si="1"/>
        <v>3284</v>
      </c>
      <c r="L32" s="9"/>
    </row>
    <row r="33" spans="1:12" x14ac:dyDescent="0.2">
      <c r="A33" s="7">
        <v>30</v>
      </c>
      <c r="B33" s="8" t="s">
        <v>41</v>
      </c>
      <c r="C33" s="9">
        <v>6400</v>
      </c>
      <c r="D33" s="9">
        <v>1148.4000000000001</v>
      </c>
      <c r="E33" s="9">
        <f t="shared" si="0"/>
        <v>7548.4</v>
      </c>
      <c r="F33" s="10">
        <v>3254.33</v>
      </c>
      <c r="G33" s="9">
        <v>2700</v>
      </c>
      <c r="H33" s="11">
        <v>792</v>
      </c>
      <c r="I33" s="11">
        <v>0</v>
      </c>
      <c r="J33" s="11"/>
      <c r="K33" s="9">
        <f t="shared" si="1"/>
        <v>3492</v>
      </c>
      <c r="L33" s="9"/>
    </row>
    <row r="34" spans="1:12" x14ac:dyDescent="0.2">
      <c r="A34" s="7">
        <v>31</v>
      </c>
      <c r="B34" s="8" t="s">
        <v>42</v>
      </c>
      <c r="C34" s="9">
        <v>6400</v>
      </c>
      <c r="D34" s="9">
        <v>957</v>
      </c>
      <c r="E34" s="9">
        <f t="shared" si="0"/>
        <v>7357</v>
      </c>
      <c r="F34" s="10">
        <v>3150.26</v>
      </c>
      <c r="G34" s="9">
        <v>2700</v>
      </c>
      <c r="H34" s="11">
        <v>332.8</v>
      </c>
      <c r="I34" s="11">
        <v>0</v>
      </c>
      <c r="J34" s="11"/>
      <c r="K34" s="9">
        <f t="shared" si="1"/>
        <v>3032.8</v>
      </c>
      <c r="L34" s="9"/>
    </row>
    <row r="35" spans="1:12" x14ac:dyDescent="0.2">
      <c r="A35" s="7">
        <v>32</v>
      </c>
      <c r="B35" s="8" t="s">
        <v>43</v>
      </c>
      <c r="C35" s="9">
        <v>6400</v>
      </c>
      <c r="D35" s="12"/>
      <c r="E35" s="9">
        <f t="shared" si="0"/>
        <v>6400</v>
      </c>
      <c r="F35" s="10">
        <v>2600.04</v>
      </c>
      <c r="G35" s="9">
        <v>2700</v>
      </c>
      <c r="H35" s="11">
        <v>1488</v>
      </c>
      <c r="I35" s="11">
        <v>0</v>
      </c>
      <c r="J35" s="11"/>
      <c r="K35" s="9">
        <f t="shared" si="1"/>
        <v>4188</v>
      </c>
      <c r="L35" s="9"/>
    </row>
    <row r="36" spans="1:12" x14ac:dyDescent="0.2">
      <c r="A36" s="7">
        <v>33</v>
      </c>
      <c r="B36" s="13" t="s">
        <v>44</v>
      </c>
      <c r="C36" s="9">
        <v>6400</v>
      </c>
      <c r="D36" s="9">
        <v>478.5</v>
      </c>
      <c r="E36" s="9">
        <f t="shared" si="0"/>
        <v>6878.5</v>
      </c>
      <c r="F36" s="10">
        <v>2738.63</v>
      </c>
      <c r="G36" s="9">
        <v>2700</v>
      </c>
      <c r="H36" s="11">
        <v>146.4</v>
      </c>
      <c r="I36" s="11">
        <v>0</v>
      </c>
      <c r="J36" s="11"/>
      <c r="K36" s="9">
        <f t="shared" si="1"/>
        <v>2846.4</v>
      </c>
      <c r="L36" s="9"/>
    </row>
    <row r="37" spans="1:12" x14ac:dyDescent="0.2">
      <c r="A37" s="7">
        <v>34</v>
      </c>
      <c r="B37" s="13" t="s">
        <v>45</v>
      </c>
      <c r="C37" s="9">
        <v>6400</v>
      </c>
      <c r="D37" s="9">
        <v>1435.5</v>
      </c>
      <c r="E37" s="9">
        <f t="shared" si="0"/>
        <v>7835.5</v>
      </c>
      <c r="F37" s="10">
        <f>2557.72+818.23</f>
        <v>3375.95</v>
      </c>
      <c r="G37" s="9">
        <v>2700</v>
      </c>
      <c r="H37" s="11">
        <v>432</v>
      </c>
      <c r="I37" s="11">
        <v>144</v>
      </c>
      <c r="J37" s="11"/>
      <c r="K37" s="9">
        <f t="shared" si="1"/>
        <v>3276</v>
      </c>
      <c r="L37" s="9"/>
    </row>
    <row r="38" spans="1:12" x14ac:dyDescent="0.2">
      <c r="A38" s="7">
        <v>35</v>
      </c>
      <c r="B38" s="13" t="s">
        <v>46</v>
      </c>
      <c r="C38" s="9">
        <v>6400</v>
      </c>
      <c r="D38" s="9">
        <v>478.5</v>
      </c>
      <c r="E38" s="9">
        <f t="shared" si="0"/>
        <v>6878.5</v>
      </c>
      <c r="F38" s="10">
        <v>2706.46</v>
      </c>
      <c r="G38" s="9">
        <v>2700</v>
      </c>
      <c r="H38" s="11">
        <v>121.6</v>
      </c>
      <c r="I38" s="11">
        <v>0</v>
      </c>
      <c r="J38" s="11"/>
      <c r="K38" s="9">
        <f t="shared" si="1"/>
        <v>2821.6</v>
      </c>
      <c r="L38" s="9"/>
    </row>
    <row r="39" spans="1:12" x14ac:dyDescent="0.2">
      <c r="A39" s="7">
        <v>36</v>
      </c>
      <c r="B39" s="13" t="s">
        <v>47</v>
      </c>
      <c r="C39" s="9">
        <v>6400</v>
      </c>
      <c r="D39" s="9">
        <v>478.5</v>
      </c>
      <c r="E39" s="9">
        <f t="shared" si="0"/>
        <v>6878.5</v>
      </c>
      <c r="F39" s="10">
        <v>2726.24</v>
      </c>
      <c r="G39" s="9">
        <v>2700</v>
      </c>
      <c r="H39" s="11">
        <v>585.6</v>
      </c>
      <c r="I39" s="11">
        <v>48.8</v>
      </c>
      <c r="J39" s="11"/>
      <c r="K39" s="9">
        <f t="shared" si="1"/>
        <v>3334.4</v>
      </c>
      <c r="L39" s="9"/>
    </row>
    <row r="40" spans="1:12" x14ac:dyDescent="0.2">
      <c r="A40" s="7">
        <v>37</v>
      </c>
      <c r="B40" s="13" t="s">
        <v>48</v>
      </c>
      <c r="C40" s="9">
        <v>6400</v>
      </c>
      <c r="D40" s="9">
        <v>478.5</v>
      </c>
      <c r="E40" s="9">
        <f t="shared" si="0"/>
        <v>6878.5</v>
      </c>
      <c r="F40" s="10">
        <v>2832.14</v>
      </c>
      <c r="G40" s="9">
        <v>2700</v>
      </c>
      <c r="H40" s="11">
        <v>341.6</v>
      </c>
      <c r="I40" s="11">
        <v>0</v>
      </c>
      <c r="J40" s="11"/>
      <c r="K40" s="9">
        <f t="shared" si="1"/>
        <v>3041.6</v>
      </c>
      <c r="L40" s="9"/>
    </row>
    <row r="41" spans="1:12" x14ac:dyDescent="0.2">
      <c r="K41" s="14"/>
    </row>
    <row r="44" spans="1:12" x14ac:dyDescent="0.2">
      <c r="A44" t="s">
        <v>49</v>
      </c>
      <c r="B44" t="s">
        <v>50</v>
      </c>
    </row>
    <row r="45" spans="1:12" x14ac:dyDescent="0.2">
      <c r="B45" t="s">
        <v>51</v>
      </c>
    </row>
    <row r="46" spans="1:12" x14ac:dyDescent="0.2">
      <c r="B46" t="s">
        <v>52</v>
      </c>
    </row>
    <row r="47" spans="1:12" x14ac:dyDescent="0.2">
      <c r="B47" t="s">
        <v>53</v>
      </c>
    </row>
    <row r="48" spans="1:12" x14ac:dyDescent="0.2">
      <c r="B48" t="s">
        <v>54</v>
      </c>
    </row>
    <row r="49" spans="2:2" x14ac:dyDescent="0.2">
      <c r="B49" t="s">
        <v>55</v>
      </c>
    </row>
  </sheetData>
  <mergeCells count="1">
    <mergeCell ref="A1:L1"/>
  </mergeCells>
  <pageMargins left="0.78749999999999998" right="0.78749999999999998" top="1.0249999999999999" bottom="1.0249999999999999" header="0.78749999999999998" footer="0.78749999999999998"/>
  <pageSetup paperSize="9" firstPageNumber="0" orientation="landscape" horizontalDpi="300" verticalDpi="300"/>
  <headerFooter>
    <oddHeader>&amp;C&amp;A</oddHeader>
    <oddFooter>&amp;CPagina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49"/>
  <sheetViews>
    <sheetView zoomScaleNormal="100" workbookViewId="0">
      <selection activeCell="F41" sqref="F41"/>
    </sheetView>
  </sheetViews>
  <sheetFormatPr defaultRowHeight="12.75" x14ac:dyDescent="0.2"/>
  <cols>
    <col min="1" max="1" width="8.140625" customWidth="1"/>
    <col min="2" max="2" width="25.140625" customWidth="1"/>
    <col min="3" max="3" width="10.5703125" customWidth="1"/>
    <col min="4" max="4" width="11.28515625" customWidth="1"/>
    <col min="5" max="5" width="10.42578125" customWidth="1"/>
    <col min="6" max="6" width="11.85546875" customWidth="1"/>
    <col min="7" max="7" width="12.5703125" customWidth="1"/>
    <col min="8" max="8" width="11.28515625" customWidth="1"/>
    <col min="9" max="9" width="10.5703125" customWidth="1"/>
    <col min="10" max="10" width="11.42578125" customWidth="1"/>
    <col min="11" max="11" width="8.5703125" customWidth="1"/>
    <col min="12" max="13" width="11.5703125"/>
    <col min="14" max="1025" width="8.7109375" customWidth="1"/>
  </cols>
  <sheetData>
    <row r="1" spans="1:12" x14ac:dyDescent="0.2">
      <c r="A1" s="18" t="s">
        <v>58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</row>
    <row r="3" spans="1:12" ht="100.5" customHeight="1" x14ac:dyDescent="0.2">
      <c r="A3" s="1" t="s">
        <v>1</v>
      </c>
      <c r="B3" s="1" t="s">
        <v>2</v>
      </c>
      <c r="C3" s="2" t="s">
        <v>3</v>
      </c>
      <c r="D3" s="2" t="s">
        <v>4</v>
      </c>
      <c r="E3" s="1" t="s">
        <v>5</v>
      </c>
      <c r="F3" s="3" t="s">
        <v>6</v>
      </c>
      <c r="G3" s="4" t="s">
        <v>7</v>
      </c>
      <c r="H3" s="4" t="s">
        <v>8</v>
      </c>
      <c r="I3" s="4" t="s">
        <v>59</v>
      </c>
      <c r="J3" s="4" t="s">
        <v>9</v>
      </c>
      <c r="K3" s="5" t="s">
        <v>10</v>
      </c>
      <c r="L3" s="6" t="s">
        <v>11</v>
      </c>
    </row>
    <row r="4" spans="1:12" x14ac:dyDescent="0.2">
      <c r="A4" s="7">
        <v>1</v>
      </c>
      <c r="B4" s="8" t="s">
        <v>12</v>
      </c>
      <c r="C4" s="9">
        <v>6400</v>
      </c>
      <c r="D4" s="9">
        <v>2392.5</v>
      </c>
      <c r="E4" s="9">
        <f t="shared" ref="E4:E40" si="0">SUM(C4:D4)</f>
        <v>8792.5</v>
      </c>
      <c r="F4" s="10">
        <f>2512.23+1363.72</f>
        <v>3875.95</v>
      </c>
      <c r="G4" s="9">
        <v>2700</v>
      </c>
      <c r="H4" s="11">
        <v>640</v>
      </c>
      <c r="I4" s="11">
        <v>0</v>
      </c>
      <c r="J4" s="11"/>
      <c r="K4" s="9">
        <f t="shared" ref="K4:K40" si="1">SUM(G4:J4)</f>
        <v>3340</v>
      </c>
      <c r="L4" s="9"/>
    </row>
    <row r="5" spans="1:12" x14ac:dyDescent="0.2">
      <c r="A5" s="7">
        <v>2</v>
      </c>
      <c r="B5" s="8" t="s">
        <v>13</v>
      </c>
      <c r="C5" s="9">
        <v>6400</v>
      </c>
      <c r="D5" s="9">
        <v>1435.5</v>
      </c>
      <c r="E5" s="9">
        <f t="shared" si="0"/>
        <v>7835.5</v>
      </c>
      <c r="F5" s="10">
        <f>2541.16+818.23</f>
        <v>3359.39</v>
      </c>
      <c r="G5" s="9">
        <v>2700</v>
      </c>
      <c r="H5" s="11">
        <v>732</v>
      </c>
      <c r="I5" s="11">
        <v>0</v>
      </c>
      <c r="J5" s="11"/>
      <c r="K5" s="9">
        <f t="shared" si="1"/>
        <v>3432</v>
      </c>
      <c r="L5" s="9"/>
    </row>
    <row r="6" spans="1:12" x14ac:dyDescent="0.2">
      <c r="A6" s="7">
        <v>3</v>
      </c>
      <c r="B6" s="8" t="s">
        <v>14</v>
      </c>
      <c r="C6" s="9">
        <v>6400</v>
      </c>
      <c r="D6" s="9">
        <v>957</v>
      </c>
      <c r="E6" s="9">
        <f t="shared" si="0"/>
        <v>7357</v>
      </c>
      <c r="F6" s="10">
        <v>3135.23</v>
      </c>
      <c r="G6" s="9">
        <v>2700</v>
      </c>
      <c r="H6" s="11">
        <v>492</v>
      </c>
      <c r="I6" s="11">
        <v>0</v>
      </c>
      <c r="J6" s="11"/>
      <c r="K6" s="9">
        <f t="shared" si="1"/>
        <v>3192</v>
      </c>
      <c r="L6" s="9"/>
    </row>
    <row r="7" spans="1:12" x14ac:dyDescent="0.2">
      <c r="A7" s="7">
        <v>4</v>
      </c>
      <c r="B7" s="8" t="s">
        <v>15</v>
      </c>
      <c r="C7" s="9">
        <v>6400</v>
      </c>
      <c r="D7" s="9"/>
      <c r="E7" s="9">
        <f t="shared" si="0"/>
        <v>6400</v>
      </c>
      <c r="F7" s="10">
        <v>2584.2399999999998</v>
      </c>
      <c r="G7" s="9">
        <v>2700</v>
      </c>
      <c r="H7" s="11">
        <v>864</v>
      </c>
      <c r="I7" s="11">
        <v>0</v>
      </c>
      <c r="J7" s="11"/>
      <c r="K7" s="9">
        <f t="shared" si="1"/>
        <v>3564</v>
      </c>
      <c r="L7" s="9"/>
    </row>
    <row r="8" spans="1:12" x14ac:dyDescent="0.2">
      <c r="A8" s="7">
        <v>5</v>
      </c>
      <c r="B8" s="8" t="s">
        <v>16</v>
      </c>
      <c r="C8" s="9">
        <v>6400</v>
      </c>
      <c r="D8" s="9"/>
      <c r="E8" s="9">
        <f t="shared" si="0"/>
        <v>6400</v>
      </c>
      <c r="F8" s="10">
        <v>2455.19</v>
      </c>
      <c r="G8" s="9">
        <v>2700</v>
      </c>
      <c r="H8" s="11">
        <v>112</v>
      </c>
      <c r="I8" s="11">
        <v>0</v>
      </c>
      <c r="J8" s="11"/>
      <c r="K8" s="9">
        <f t="shared" si="1"/>
        <v>2812</v>
      </c>
      <c r="L8" s="9"/>
    </row>
    <row r="9" spans="1:12" x14ac:dyDescent="0.2">
      <c r="A9" s="7">
        <v>6</v>
      </c>
      <c r="B9" s="8" t="s">
        <v>17</v>
      </c>
      <c r="C9" s="9">
        <v>6400</v>
      </c>
      <c r="D9" s="9"/>
      <c r="E9" s="9">
        <f t="shared" si="0"/>
        <v>6400</v>
      </c>
      <c r="F9" s="10">
        <v>2590.96</v>
      </c>
      <c r="G9" s="9">
        <v>2700</v>
      </c>
      <c r="H9" s="11">
        <v>730.4</v>
      </c>
      <c r="I9" s="11">
        <v>0</v>
      </c>
      <c r="J9" s="11"/>
      <c r="K9" s="9">
        <f t="shared" si="1"/>
        <v>3430.4</v>
      </c>
      <c r="L9" s="9"/>
    </row>
    <row r="10" spans="1:12" x14ac:dyDescent="0.2">
      <c r="A10" s="7">
        <v>7</v>
      </c>
      <c r="B10" s="8" t="s">
        <v>18</v>
      </c>
      <c r="C10" s="9">
        <v>6400</v>
      </c>
      <c r="D10" s="9">
        <v>1435.5</v>
      </c>
      <c r="E10" s="9">
        <f t="shared" si="0"/>
        <v>7835.5</v>
      </c>
      <c r="F10" s="10">
        <f>2541.16+818.23</f>
        <v>3359.39</v>
      </c>
      <c r="G10" s="9">
        <v>2700</v>
      </c>
      <c r="H10" s="11">
        <v>1489.6</v>
      </c>
      <c r="I10" s="11">
        <v>235.2</v>
      </c>
      <c r="J10" s="11"/>
      <c r="K10" s="9">
        <f t="shared" si="1"/>
        <v>4424.8</v>
      </c>
      <c r="L10" s="9"/>
    </row>
    <row r="11" spans="1:12" x14ac:dyDescent="0.2">
      <c r="A11" s="7">
        <v>8</v>
      </c>
      <c r="B11" s="8" t="s">
        <v>19</v>
      </c>
      <c r="C11" s="9">
        <v>6400</v>
      </c>
      <c r="D11" s="9">
        <v>1148.4000000000001</v>
      </c>
      <c r="E11" s="9">
        <f t="shared" si="0"/>
        <v>7548.4</v>
      </c>
      <c r="F11" s="10">
        <v>3140.68</v>
      </c>
      <c r="G11" s="9">
        <v>2700</v>
      </c>
      <c r="H11" s="11">
        <v>664</v>
      </c>
      <c r="I11" s="11">
        <v>0</v>
      </c>
      <c r="J11" s="11"/>
      <c r="K11" s="9">
        <f t="shared" si="1"/>
        <v>3364</v>
      </c>
      <c r="L11" s="9"/>
    </row>
    <row r="12" spans="1:12" x14ac:dyDescent="0.2">
      <c r="A12" s="7">
        <v>9</v>
      </c>
      <c r="B12" s="8" t="s">
        <v>20</v>
      </c>
      <c r="C12" s="9">
        <v>6400</v>
      </c>
      <c r="D12" s="9"/>
      <c r="E12" s="9">
        <f t="shared" si="0"/>
        <v>6400</v>
      </c>
      <c r="F12" s="10">
        <v>2589.5700000000002</v>
      </c>
      <c r="G12" s="9">
        <v>2700</v>
      </c>
      <c r="H12" s="11">
        <v>312.8</v>
      </c>
      <c r="I12" s="11">
        <v>0</v>
      </c>
      <c r="J12" s="11"/>
      <c r="K12" s="9">
        <f t="shared" si="1"/>
        <v>3012.8</v>
      </c>
      <c r="L12" s="9"/>
    </row>
    <row r="13" spans="1:12" x14ac:dyDescent="0.2">
      <c r="A13" s="7">
        <v>10</v>
      </c>
      <c r="B13" s="8" t="s">
        <v>21</v>
      </c>
      <c r="C13" s="9">
        <v>6400</v>
      </c>
      <c r="D13" s="9"/>
      <c r="E13" s="9">
        <f t="shared" si="0"/>
        <v>6400</v>
      </c>
      <c r="F13" s="10">
        <v>2616.21</v>
      </c>
      <c r="G13" s="9">
        <v>2700</v>
      </c>
      <c r="H13" s="11">
        <v>572</v>
      </c>
      <c r="I13" s="11">
        <v>0</v>
      </c>
      <c r="J13" s="11"/>
      <c r="K13" s="9">
        <f t="shared" si="1"/>
        <v>3272</v>
      </c>
      <c r="L13" s="9"/>
    </row>
    <row r="14" spans="1:12" x14ac:dyDescent="0.2">
      <c r="A14" s="7">
        <v>11</v>
      </c>
      <c r="B14" s="8" t="s">
        <v>22</v>
      </c>
      <c r="C14" s="9">
        <v>6400</v>
      </c>
      <c r="D14" s="9"/>
      <c r="E14" s="9">
        <f t="shared" si="0"/>
        <v>6400</v>
      </c>
      <c r="F14" s="10">
        <v>2599.7199999999998</v>
      </c>
      <c r="G14" s="9">
        <v>2700</v>
      </c>
      <c r="H14" s="11">
        <v>302.39999999999998</v>
      </c>
      <c r="I14" s="11">
        <v>0</v>
      </c>
      <c r="J14" s="11"/>
      <c r="K14" s="9">
        <f t="shared" si="1"/>
        <v>3002.4</v>
      </c>
      <c r="L14" s="9"/>
    </row>
    <row r="15" spans="1:12" x14ac:dyDescent="0.2">
      <c r="A15" s="7">
        <v>12</v>
      </c>
      <c r="B15" s="8" t="s">
        <v>23</v>
      </c>
      <c r="C15" s="9">
        <v>6400</v>
      </c>
      <c r="D15" s="9"/>
      <c r="E15" s="9">
        <f t="shared" si="0"/>
        <v>6400</v>
      </c>
      <c r="F15" s="10">
        <v>2587.5300000000002</v>
      </c>
      <c r="G15" s="9">
        <v>2700</v>
      </c>
      <c r="H15" s="11">
        <v>338.4</v>
      </c>
      <c r="I15" s="11">
        <v>0</v>
      </c>
      <c r="J15" s="11">
        <v>-300</v>
      </c>
      <c r="K15" s="9">
        <f t="shared" si="1"/>
        <v>2738.4</v>
      </c>
      <c r="L15" s="9"/>
    </row>
    <row r="16" spans="1:12" x14ac:dyDescent="0.2">
      <c r="A16" s="7">
        <v>13</v>
      </c>
      <c r="B16" s="8" t="s">
        <v>24</v>
      </c>
      <c r="C16" s="9">
        <v>6400</v>
      </c>
      <c r="D16" s="9"/>
      <c r="E16" s="9">
        <f t="shared" si="0"/>
        <v>6400</v>
      </c>
      <c r="F16" s="10">
        <v>2584.2399999999998</v>
      </c>
      <c r="G16" s="9">
        <v>2700</v>
      </c>
      <c r="H16" s="11">
        <v>475.2</v>
      </c>
      <c r="I16" s="11">
        <v>0</v>
      </c>
      <c r="J16" s="11"/>
      <c r="K16" s="9">
        <f t="shared" si="1"/>
        <v>3175.2</v>
      </c>
      <c r="L16" s="9"/>
    </row>
    <row r="17" spans="1:12" x14ac:dyDescent="0.2">
      <c r="A17" s="7">
        <v>14</v>
      </c>
      <c r="B17" s="8" t="s">
        <v>25</v>
      </c>
      <c r="C17" s="9">
        <v>6400</v>
      </c>
      <c r="D17" s="9"/>
      <c r="E17" s="9">
        <f t="shared" si="0"/>
        <v>6400</v>
      </c>
      <c r="F17" s="10">
        <v>2584.2399999999998</v>
      </c>
      <c r="G17" s="9">
        <v>2700</v>
      </c>
      <c r="H17" s="11">
        <v>876</v>
      </c>
      <c r="I17" s="11">
        <v>0</v>
      </c>
      <c r="J17" s="11"/>
      <c r="K17" s="9">
        <f t="shared" si="1"/>
        <v>3576</v>
      </c>
      <c r="L17" s="9"/>
    </row>
    <row r="18" spans="1:12" x14ac:dyDescent="0.2">
      <c r="A18" s="7">
        <v>15</v>
      </c>
      <c r="B18" s="8" t="s">
        <v>26</v>
      </c>
      <c r="C18" s="9">
        <v>6400</v>
      </c>
      <c r="D18" s="9">
        <v>1626.9</v>
      </c>
      <c r="E18" s="9">
        <f t="shared" si="0"/>
        <v>8026.9</v>
      </c>
      <c r="F18" s="10">
        <f>2747.8+927.33</f>
        <v>3675.13</v>
      </c>
      <c r="G18" s="9">
        <v>2700</v>
      </c>
      <c r="H18" s="11">
        <v>439.2</v>
      </c>
      <c r="I18" s="11">
        <v>0</v>
      </c>
      <c r="J18" s="11"/>
      <c r="K18" s="9">
        <f t="shared" si="1"/>
        <v>3139.2</v>
      </c>
      <c r="L18" s="9"/>
    </row>
    <row r="19" spans="1:12" x14ac:dyDescent="0.2">
      <c r="A19" s="7">
        <v>16</v>
      </c>
      <c r="B19" s="8" t="s">
        <v>27</v>
      </c>
      <c r="C19" s="9">
        <v>6400</v>
      </c>
      <c r="D19" s="9">
        <v>478.5</v>
      </c>
      <c r="E19" s="9">
        <f t="shared" si="0"/>
        <v>6878.5</v>
      </c>
      <c r="F19" s="10">
        <v>2747.38</v>
      </c>
      <c r="G19" s="9">
        <v>2700</v>
      </c>
      <c r="H19" s="11">
        <v>984</v>
      </c>
      <c r="I19" s="11">
        <v>0</v>
      </c>
      <c r="J19" s="11"/>
      <c r="K19" s="9">
        <f t="shared" si="1"/>
        <v>3684</v>
      </c>
      <c r="L19" s="9"/>
    </row>
    <row r="20" spans="1:12" x14ac:dyDescent="0.2">
      <c r="A20" s="7">
        <v>17</v>
      </c>
      <c r="B20" s="8" t="s">
        <v>28</v>
      </c>
      <c r="C20" s="9">
        <v>6400</v>
      </c>
      <c r="D20" s="9">
        <v>1435.5</v>
      </c>
      <c r="E20" s="9">
        <f t="shared" si="0"/>
        <v>7835.5</v>
      </c>
      <c r="F20" s="10">
        <f>2747.2+818.23</f>
        <v>3565.43</v>
      </c>
      <c r="G20" s="9">
        <v>2700</v>
      </c>
      <c r="H20" s="11">
        <v>885.6</v>
      </c>
      <c r="I20" s="11">
        <v>0</v>
      </c>
      <c r="J20" s="11"/>
      <c r="K20" s="9">
        <f t="shared" si="1"/>
        <v>3585.6</v>
      </c>
      <c r="L20" s="9">
        <v>4353</v>
      </c>
    </row>
    <row r="21" spans="1:12" x14ac:dyDescent="0.2">
      <c r="A21" s="7">
        <v>18</v>
      </c>
      <c r="B21" s="8" t="s">
        <v>29</v>
      </c>
      <c r="C21" s="9">
        <v>6400</v>
      </c>
      <c r="D21" s="9"/>
      <c r="E21" s="9">
        <f t="shared" si="0"/>
        <v>6400</v>
      </c>
      <c r="F21" s="10">
        <v>2599.7199999999998</v>
      </c>
      <c r="G21" s="9">
        <v>2700</v>
      </c>
      <c r="H21" s="11">
        <v>1248</v>
      </c>
      <c r="I21" s="11">
        <v>0</v>
      </c>
      <c r="J21" s="11"/>
      <c r="K21" s="9">
        <f t="shared" si="1"/>
        <v>3948</v>
      </c>
      <c r="L21" s="9"/>
    </row>
    <row r="22" spans="1:12" x14ac:dyDescent="0.2">
      <c r="A22" s="7">
        <v>19</v>
      </c>
      <c r="B22" s="8" t="s">
        <v>30</v>
      </c>
      <c r="C22" s="9">
        <v>6400</v>
      </c>
      <c r="D22" s="9"/>
      <c r="E22" s="9">
        <f t="shared" si="0"/>
        <v>6400</v>
      </c>
      <c r="F22" s="10">
        <v>2791.86</v>
      </c>
      <c r="G22" s="9">
        <v>2700</v>
      </c>
      <c r="H22" s="11">
        <v>104</v>
      </c>
      <c r="I22" s="11">
        <v>0</v>
      </c>
      <c r="J22" s="11">
        <v>-400</v>
      </c>
      <c r="K22" s="9">
        <f t="shared" si="1"/>
        <v>2404</v>
      </c>
      <c r="L22" s="9">
        <v>1618.95</v>
      </c>
    </row>
    <row r="23" spans="1:12" x14ac:dyDescent="0.2">
      <c r="A23" s="7">
        <v>20</v>
      </c>
      <c r="B23" s="8" t="s">
        <v>31</v>
      </c>
      <c r="C23" s="9">
        <v>6400</v>
      </c>
      <c r="D23" s="9">
        <v>2105.4</v>
      </c>
      <c r="E23" s="9">
        <f t="shared" si="0"/>
        <v>8505.4</v>
      </c>
      <c r="F23" s="10">
        <v>3755.32</v>
      </c>
      <c r="G23" s="9">
        <v>2700</v>
      </c>
      <c r="H23" s="11">
        <v>224</v>
      </c>
      <c r="I23" s="11">
        <v>0</v>
      </c>
      <c r="J23" s="11"/>
      <c r="K23" s="9">
        <f t="shared" si="1"/>
        <v>2924</v>
      </c>
      <c r="L23" s="9"/>
    </row>
    <row r="24" spans="1:12" x14ac:dyDescent="0.2">
      <c r="A24" s="7">
        <v>21</v>
      </c>
      <c r="B24" s="8" t="s">
        <v>32</v>
      </c>
      <c r="C24" s="9">
        <v>6400</v>
      </c>
      <c r="D24" s="9">
        <v>1435.5</v>
      </c>
      <c r="E24" s="9">
        <f t="shared" si="0"/>
        <v>7835.5</v>
      </c>
      <c r="F24" s="10">
        <f>2540.42+818.23</f>
        <v>3358.65</v>
      </c>
      <c r="G24" s="9">
        <v>2700</v>
      </c>
      <c r="H24" s="11">
        <v>492</v>
      </c>
      <c r="I24" s="11">
        <v>0</v>
      </c>
      <c r="J24" s="11"/>
      <c r="K24" s="9">
        <f t="shared" si="1"/>
        <v>3192</v>
      </c>
      <c r="L24" s="9"/>
    </row>
    <row r="25" spans="1:12" x14ac:dyDescent="0.2">
      <c r="A25" s="7">
        <v>22</v>
      </c>
      <c r="B25" s="8" t="s">
        <v>33</v>
      </c>
      <c r="C25" s="9">
        <v>6400</v>
      </c>
      <c r="D25" s="9">
        <v>957</v>
      </c>
      <c r="E25" s="9">
        <f t="shared" si="0"/>
        <v>7357</v>
      </c>
      <c r="F25" s="10">
        <v>3148.89</v>
      </c>
      <c r="G25" s="9">
        <v>2700</v>
      </c>
      <c r="H25" s="11">
        <v>408</v>
      </c>
      <c r="I25" s="11">
        <v>0</v>
      </c>
      <c r="J25" s="11"/>
      <c r="K25" s="9">
        <f t="shared" si="1"/>
        <v>3108</v>
      </c>
      <c r="L25" s="9"/>
    </row>
    <row r="26" spans="1:12" x14ac:dyDescent="0.2">
      <c r="A26" s="7">
        <v>23</v>
      </c>
      <c r="B26" s="8" t="s">
        <v>34</v>
      </c>
      <c r="C26" s="9">
        <v>6400</v>
      </c>
      <c r="D26" s="9">
        <v>478.5</v>
      </c>
      <c r="E26" s="9">
        <f t="shared" si="0"/>
        <v>6878.5</v>
      </c>
      <c r="F26" s="10">
        <v>2564.6999999999998</v>
      </c>
      <c r="G26" s="9">
        <v>2700</v>
      </c>
      <c r="H26" s="11">
        <v>340.8</v>
      </c>
      <c r="I26" s="11">
        <v>0</v>
      </c>
      <c r="J26" s="11"/>
      <c r="K26" s="9">
        <f t="shared" si="1"/>
        <v>3040.8</v>
      </c>
      <c r="L26" s="9"/>
    </row>
    <row r="27" spans="1:12" x14ac:dyDescent="0.2">
      <c r="A27" s="7">
        <v>24</v>
      </c>
      <c r="B27" s="8" t="s">
        <v>35</v>
      </c>
      <c r="C27" s="9">
        <v>6400</v>
      </c>
      <c r="D27" s="9"/>
      <c r="E27" s="9">
        <f t="shared" si="0"/>
        <v>6400</v>
      </c>
      <c r="F27" s="10">
        <v>2461.8000000000002</v>
      </c>
      <c r="G27" s="9">
        <v>2700</v>
      </c>
      <c r="H27" s="11">
        <v>516.79999999999995</v>
      </c>
      <c r="I27" s="11">
        <v>0</v>
      </c>
      <c r="J27" s="11"/>
      <c r="K27" s="9">
        <f t="shared" si="1"/>
        <v>3216.8</v>
      </c>
      <c r="L27" s="9">
        <v>248.93</v>
      </c>
    </row>
    <row r="28" spans="1:12" x14ac:dyDescent="0.2">
      <c r="A28" s="7">
        <v>25</v>
      </c>
      <c r="B28" s="8" t="s">
        <v>36</v>
      </c>
      <c r="C28" s="9">
        <v>6400</v>
      </c>
      <c r="D28" s="9">
        <v>957</v>
      </c>
      <c r="E28" s="9">
        <f t="shared" si="0"/>
        <v>7357</v>
      </c>
      <c r="F28" s="10">
        <v>3143.01</v>
      </c>
      <c r="G28" s="9">
        <v>2700</v>
      </c>
      <c r="H28" s="11">
        <v>340.8</v>
      </c>
      <c r="I28" s="11">
        <v>0</v>
      </c>
      <c r="J28" s="11"/>
      <c r="K28" s="9">
        <f t="shared" si="1"/>
        <v>3040.8</v>
      </c>
      <c r="L28" s="9"/>
    </row>
    <row r="29" spans="1:12" x14ac:dyDescent="0.2">
      <c r="A29" s="7">
        <v>26</v>
      </c>
      <c r="B29" s="8" t="s">
        <v>37</v>
      </c>
      <c r="C29" s="9">
        <v>6400</v>
      </c>
      <c r="D29" s="9"/>
      <c r="E29" s="9">
        <f t="shared" si="0"/>
        <v>6400</v>
      </c>
      <c r="F29" s="10">
        <v>2522.96</v>
      </c>
      <c r="G29" s="9">
        <v>2700</v>
      </c>
      <c r="H29" s="11">
        <v>156</v>
      </c>
      <c r="I29" s="11">
        <v>0</v>
      </c>
      <c r="J29" s="11"/>
      <c r="K29" s="9">
        <f t="shared" si="1"/>
        <v>2856</v>
      </c>
      <c r="L29" s="9"/>
    </row>
    <row r="30" spans="1:12" x14ac:dyDescent="0.2">
      <c r="A30" s="7">
        <v>27</v>
      </c>
      <c r="B30" s="8" t="s">
        <v>38</v>
      </c>
      <c r="C30" s="9">
        <v>6400</v>
      </c>
      <c r="D30" s="9">
        <v>957</v>
      </c>
      <c r="E30" s="9">
        <f t="shared" si="0"/>
        <v>7357</v>
      </c>
      <c r="F30" s="10">
        <v>3135.23</v>
      </c>
      <c r="G30" s="9">
        <v>2700</v>
      </c>
      <c r="H30" s="11">
        <v>656</v>
      </c>
      <c r="I30" s="11">
        <v>0</v>
      </c>
      <c r="J30" s="11"/>
      <c r="K30" s="9">
        <f t="shared" si="1"/>
        <v>3356</v>
      </c>
      <c r="L30" s="9"/>
    </row>
    <row r="31" spans="1:12" x14ac:dyDescent="0.2">
      <c r="A31" s="7">
        <v>28</v>
      </c>
      <c r="B31" s="8" t="s">
        <v>39</v>
      </c>
      <c r="C31" s="9">
        <v>6400</v>
      </c>
      <c r="D31" s="9">
        <v>478.5</v>
      </c>
      <c r="E31" s="9">
        <f t="shared" si="0"/>
        <v>6878.5</v>
      </c>
      <c r="F31" s="10">
        <v>2893.96</v>
      </c>
      <c r="G31" s="9">
        <v>2700</v>
      </c>
      <c r="H31" s="11">
        <v>167.2</v>
      </c>
      <c r="I31" s="11">
        <v>0</v>
      </c>
      <c r="J31" s="11"/>
      <c r="K31" s="9">
        <f t="shared" si="1"/>
        <v>2867.2</v>
      </c>
      <c r="L31" s="9"/>
    </row>
    <row r="32" spans="1:12" x14ac:dyDescent="0.2">
      <c r="A32" s="7">
        <v>29</v>
      </c>
      <c r="B32" s="8" t="s">
        <v>40</v>
      </c>
      <c r="C32" s="9">
        <v>6400</v>
      </c>
      <c r="D32" s="9"/>
      <c r="E32" s="9">
        <f t="shared" si="0"/>
        <v>6400</v>
      </c>
      <c r="F32" s="10">
        <v>2449.0100000000002</v>
      </c>
      <c r="G32" s="9">
        <v>2700</v>
      </c>
      <c r="H32" s="11">
        <v>759.2</v>
      </c>
      <c r="I32" s="11">
        <v>0</v>
      </c>
      <c r="J32" s="11"/>
      <c r="K32" s="9">
        <f t="shared" si="1"/>
        <v>3459.2</v>
      </c>
      <c r="L32" s="9"/>
    </row>
    <row r="33" spans="1:12" x14ac:dyDescent="0.2">
      <c r="A33" s="7">
        <v>30</v>
      </c>
      <c r="B33" s="8" t="s">
        <v>41</v>
      </c>
      <c r="C33" s="9">
        <v>6400</v>
      </c>
      <c r="D33" s="9">
        <v>1148.4000000000001</v>
      </c>
      <c r="E33" s="9">
        <f t="shared" si="0"/>
        <v>7548.4</v>
      </c>
      <c r="F33" s="10">
        <v>3238.69</v>
      </c>
      <c r="G33" s="9">
        <v>2700</v>
      </c>
      <c r="H33" s="11">
        <v>1056</v>
      </c>
      <c r="I33" s="11">
        <v>0</v>
      </c>
      <c r="J33" s="11"/>
      <c r="K33" s="9">
        <f t="shared" si="1"/>
        <v>3756</v>
      </c>
      <c r="L33" s="9"/>
    </row>
    <row r="34" spans="1:12" x14ac:dyDescent="0.2">
      <c r="A34" s="7">
        <v>31</v>
      </c>
      <c r="B34" s="8" t="s">
        <v>42</v>
      </c>
      <c r="C34" s="9">
        <v>6400</v>
      </c>
      <c r="D34" s="9">
        <v>957</v>
      </c>
      <c r="E34" s="9">
        <f t="shared" si="0"/>
        <v>7357</v>
      </c>
      <c r="F34" s="10">
        <v>3135.23</v>
      </c>
      <c r="G34" s="9">
        <v>2700</v>
      </c>
      <c r="H34" s="11">
        <v>790.4</v>
      </c>
      <c r="I34" s="11">
        <v>208</v>
      </c>
      <c r="J34" s="11"/>
      <c r="K34" s="9">
        <f t="shared" si="1"/>
        <v>3698.4</v>
      </c>
      <c r="L34" s="9"/>
    </row>
    <row r="35" spans="1:12" x14ac:dyDescent="0.2">
      <c r="A35" s="7">
        <v>32</v>
      </c>
      <c r="B35" s="8" t="s">
        <v>43</v>
      </c>
      <c r="C35" s="9">
        <v>6400</v>
      </c>
      <c r="D35" s="12"/>
      <c r="E35" s="9">
        <f t="shared" si="0"/>
        <v>6400</v>
      </c>
      <c r="F35" s="10">
        <v>2589.5700000000002</v>
      </c>
      <c r="G35" s="9">
        <v>2700</v>
      </c>
      <c r="H35" s="11">
        <v>1488</v>
      </c>
      <c r="I35" s="11">
        <v>0</v>
      </c>
      <c r="J35" s="11"/>
      <c r="K35" s="9">
        <f t="shared" si="1"/>
        <v>4188</v>
      </c>
      <c r="L35" s="9"/>
    </row>
    <row r="36" spans="1:12" x14ac:dyDescent="0.2">
      <c r="A36" s="7">
        <v>33</v>
      </c>
      <c r="B36" s="13" t="s">
        <v>44</v>
      </c>
      <c r="C36" s="9">
        <v>6400</v>
      </c>
      <c r="D36" s="9">
        <v>478.5</v>
      </c>
      <c r="E36" s="9">
        <f t="shared" si="0"/>
        <v>6878.5</v>
      </c>
      <c r="F36" s="10">
        <v>2725.93</v>
      </c>
      <c r="G36" s="9">
        <v>2700</v>
      </c>
      <c r="H36" s="11">
        <v>536.79999999999995</v>
      </c>
      <c r="I36" s="11">
        <v>0</v>
      </c>
      <c r="J36" s="11"/>
      <c r="K36" s="9">
        <f t="shared" si="1"/>
        <v>3236.8</v>
      </c>
      <c r="L36" s="9"/>
    </row>
    <row r="37" spans="1:12" x14ac:dyDescent="0.2">
      <c r="A37" s="7">
        <v>34</v>
      </c>
      <c r="B37" s="13" t="s">
        <v>45</v>
      </c>
      <c r="C37" s="9">
        <v>6400</v>
      </c>
      <c r="D37" s="9">
        <v>1435.5</v>
      </c>
      <c r="E37" s="9">
        <f t="shared" si="0"/>
        <v>7835.5</v>
      </c>
      <c r="F37" s="10">
        <f>2541.16+818.23</f>
        <v>3359.39</v>
      </c>
      <c r="G37" s="9">
        <v>2700</v>
      </c>
      <c r="H37" s="11">
        <v>216</v>
      </c>
      <c r="I37" s="11">
        <v>0</v>
      </c>
      <c r="J37" s="11"/>
      <c r="K37" s="9">
        <f t="shared" si="1"/>
        <v>2916</v>
      </c>
      <c r="L37" s="9"/>
    </row>
    <row r="38" spans="1:12" x14ac:dyDescent="0.2">
      <c r="A38" s="7">
        <v>35</v>
      </c>
      <c r="B38" s="13" t="s">
        <v>46</v>
      </c>
      <c r="C38" s="9">
        <v>6400</v>
      </c>
      <c r="D38" s="9">
        <v>478.5</v>
      </c>
      <c r="E38" s="9">
        <f t="shared" si="0"/>
        <v>6878.5</v>
      </c>
      <c r="F38" s="10">
        <v>2693.8</v>
      </c>
      <c r="G38" s="9">
        <v>2700</v>
      </c>
      <c r="H38" s="11">
        <v>486.4</v>
      </c>
      <c r="I38" s="11">
        <v>0</v>
      </c>
      <c r="J38" s="11"/>
      <c r="K38" s="9">
        <f t="shared" si="1"/>
        <v>3186.4</v>
      </c>
      <c r="L38" s="9"/>
    </row>
    <row r="39" spans="1:12" x14ac:dyDescent="0.2">
      <c r="A39" s="7">
        <v>36</v>
      </c>
      <c r="B39" s="13" t="s">
        <v>47</v>
      </c>
      <c r="C39" s="9">
        <v>6400</v>
      </c>
      <c r="D39" s="9">
        <v>478.5</v>
      </c>
      <c r="E39" s="9">
        <f t="shared" si="0"/>
        <v>6878.5</v>
      </c>
      <c r="F39" s="10">
        <v>2713.61</v>
      </c>
      <c r="G39" s="9">
        <v>2700</v>
      </c>
      <c r="H39" s="11">
        <v>634.4</v>
      </c>
      <c r="I39" s="11">
        <v>0</v>
      </c>
      <c r="J39" s="11"/>
      <c r="K39" s="9">
        <f t="shared" si="1"/>
        <v>3334.4</v>
      </c>
      <c r="L39" s="9"/>
    </row>
    <row r="40" spans="1:12" x14ac:dyDescent="0.2">
      <c r="A40" s="7">
        <v>37</v>
      </c>
      <c r="B40" s="13" t="s">
        <v>48</v>
      </c>
      <c r="C40" s="9">
        <v>6400</v>
      </c>
      <c r="D40" s="9">
        <v>478.5</v>
      </c>
      <c r="E40" s="9">
        <f t="shared" si="0"/>
        <v>6878.5</v>
      </c>
      <c r="F40" s="10">
        <v>2818.96</v>
      </c>
      <c r="G40" s="9">
        <v>2700</v>
      </c>
      <c r="H40" s="11">
        <v>536.79999999999995</v>
      </c>
      <c r="I40" s="11">
        <v>0</v>
      </c>
      <c r="J40" s="11">
        <v>-100</v>
      </c>
      <c r="K40" s="9">
        <f t="shared" si="1"/>
        <v>3136.8</v>
      </c>
      <c r="L40" s="9">
        <v>2111.11</v>
      </c>
    </row>
    <row r="41" spans="1:12" x14ac:dyDescent="0.2">
      <c r="K41" s="14"/>
    </row>
    <row r="44" spans="1:12" x14ac:dyDescent="0.2">
      <c r="A44" t="s">
        <v>49</v>
      </c>
      <c r="B44" t="s">
        <v>50</v>
      </c>
    </row>
    <row r="45" spans="1:12" x14ac:dyDescent="0.2">
      <c r="B45" t="s">
        <v>51</v>
      </c>
    </row>
    <row r="46" spans="1:12" x14ac:dyDescent="0.2">
      <c r="B46" t="s">
        <v>52</v>
      </c>
    </row>
    <row r="47" spans="1:12" x14ac:dyDescent="0.2">
      <c r="B47" t="s">
        <v>53</v>
      </c>
    </row>
    <row r="48" spans="1:12" x14ac:dyDescent="0.2">
      <c r="B48" t="s">
        <v>54</v>
      </c>
    </row>
    <row r="49" spans="2:2" x14ac:dyDescent="0.2">
      <c r="B49" t="s">
        <v>55</v>
      </c>
    </row>
  </sheetData>
  <mergeCells count="1">
    <mergeCell ref="A1:L1"/>
  </mergeCells>
  <pageMargins left="0.78749999999999998" right="0.78749999999999998" top="1.0249999999999999" bottom="1.0249999999999999" header="0.78749999999999998" footer="0.78749999999999998"/>
  <pageSetup paperSize="9" firstPageNumber="0" orientation="landscape" horizontalDpi="300" verticalDpi="300"/>
  <headerFooter>
    <oddHeader>&amp;C&amp;A</oddHeader>
    <oddFooter>&amp;CPagina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49"/>
  <sheetViews>
    <sheetView zoomScaleNormal="100" workbookViewId="0"/>
  </sheetViews>
  <sheetFormatPr defaultRowHeight="12.75" x14ac:dyDescent="0.2"/>
  <cols>
    <col min="1" max="1" width="8.140625" customWidth="1"/>
    <col min="2" max="2" width="25.140625" customWidth="1"/>
    <col min="3" max="3" width="10.5703125" customWidth="1"/>
    <col min="4" max="4" width="11.28515625" customWidth="1"/>
    <col min="5" max="5" width="10.42578125" customWidth="1"/>
    <col min="6" max="6" width="11.85546875" customWidth="1"/>
    <col min="7" max="7" width="12.5703125" customWidth="1"/>
    <col min="8" max="8" width="11.28515625" customWidth="1"/>
    <col min="9" max="9" width="10.5703125" hidden="1" customWidth="1"/>
    <col min="10" max="10" width="11.42578125" customWidth="1"/>
    <col min="11" max="11" width="12.7109375" customWidth="1"/>
    <col min="12" max="13" width="11.5703125"/>
    <col min="14" max="1025" width="8.7109375" customWidth="1"/>
  </cols>
  <sheetData>
    <row r="1" spans="1:12" x14ac:dyDescent="0.2">
      <c r="A1" s="18" t="s">
        <v>60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</row>
    <row r="3" spans="1:12" ht="100.5" customHeight="1" x14ac:dyDescent="0.2">
      <c r="A3" s="1" t="s">
        <v>1</v>
      </c>
      <c r="B3" s="1" t="s">
        <v>2</v>
      </c>
      <c r="C3" s="2" t="s">
        <v>3</v>
      </c>
      <c r="D3" s="2" t="s">
        <v>4</v>
      </c>
      <c r="E3" s="1" t="s">
        <v>5</v>
      </c>
      <c r="F3" s="3" t="s">
        <v>6</v>
      </c>
      <c r="G3" s="4" t="s">
        <v>7</v>
      </c>
      <c r="H3" s="4" t="s">
        <v>8</v>
      </c>
      <c r="I3" s="4" t="s">
        <v>59</v>
      </c>
      <c r="J3" s="4" t="s">
        <v>9</v>
      </c>
      <c r="K3" s="5" t="s">
        <v>10</v>
      </c>
      <c r="L3" s="6" t="s">
        <v>11</v>
      </c>
    </row>
    <row r="4" spans="1:12" x14ac:dyDescent="0.2">
      <c r="A4" s="7">
        <v>1</v>
      </c>
      <c r="B4" s="8" t="s">
        <v>12</v>
      </c>
      <c r="C4" s="9">
        <v>6400</v>
      </c>
      <c r="D4" s="9">
        <v>2392.5</v>
      </c>
      <c r="E4" s="9">
        <f t="shared" ref="E4:E40" si="0">SUM(C4:D4)</f>
        <v>8792.5</v>
      </c>
      <c r="F4" s="10">
        <f>2512.23+1363.72</f>
        <v>3875.95</v>
      </c>
      <c r="G4" s="9">
        <v>2700</v>
      </c>
      <c r="H4" s="11">
        <v>640</v>
      </c>
      <c r="I4" s="11"/>
      <c r="J4" s="11"/>
      <c r="K4" s="9">
        <f t="shared" ref="K4:K40" si="1">SUM(G4:J4)</f>
        <v>3340</v>
      </c>
      <c r="L4" s="9"/>
    </row>
    <row r="5" spans="1:12" x14ac:dyDescent="0.2">
      <c r="A5" s="7">
        <v>2</v>
      </c>
      <c r="B5" s="8" t="s">
        <v>13</v>
      </c>
      <c r="C5" s="9">
        <v>6400</v>
      </c>
      <c r="D5" s="9">
        <v>1435.5</v>
      </c>
      <c r="E5" s="9">
        <f t="shared" si="0"/>
        <v>7835.5</v>
      </c>
      <c r="F5" s="10">
        <f>2541.16+818.23</f>
        <v>3359.39</v>
      </c>
      <c r="G5" s="9">
        <v>2700</v>
      </c>
      <c r="H5" s="11">
        <v>585.6</v>
      </c>
      <c r="I5" s="11"/>
      <c r="J5" s="11"/>
      <c r="K5" s="9">
        <f t="shared" si="1"/>
        <v>3285.6</v>
      </c>
      <c r="L5" s="9"/>
    </row>
    <row r="6" spans="1:12" x14ac:dyDescent="0.2">
      <c r="A6" s="7">
        <v>3</v>
      </c>
      <c r="B6" s="8" t="s">
        <v>14</v>
      </c>
      <c r="C6" s="9">
        <v>6400</v>
      </c>
      <c r="D6" s="9">
        <v>957</v>
      </c>
      <c r="E6" s="9">
        <f t="shared" si="0"/>
        <v>7357</v>
      </c>
      <c r="F6" s="10">
        <v>3135.23</v>
      </c>
      <c r="G6" s="9">
        <v>2700</v>
      </c>
      <c r="H6" s="11">
        <v>1279.2</v>
      </c>
      <c r="I6" s="11"/>
      <c r="J6" s="11"/>
      <c r="K6" s="9">
        <f t="shared" si="1"/>
        <v>3979.2</v>
      </c>
      <c r="L6" s="9"/>
    </row>
    <row r="7" spans="1:12" x14ac:dyDescent="0.2">
      <c r="A7" s="7">
        <v>4</v>
      </c>
      <c r="B7" s="8" t="s">
        <v>15</v>
      </c>
      <c r="C7" s="9">
        <v>6400</v>
      </c>
      <c r="D7" s="9"/>
      <c r="E7" s="9">
        <f t="shared" si="0"/>
        <v>6400</v>
      </c>
      <c r="F7" s="10">
        <v>2584.2399999999998</v>
      </c>
      <c r="G7" s="9">
        <v>2700</v>
      </c>
      <c r="H7" s="11">
        <v>720</v>
      </c>
      <c r="I7" s="11"/>
      <c r="J7" s="11"/>
      <c r="K7" s="9">
        <f t="shared" si="1"/>
        <v>3420</v>
      </c>
      <c r="L7" s="9"/>
    </row>
    <row r="8" spans="1:12" x14ac:dyDescent="0.2">
      <c r="A8" s="7">
        <v>5</v>
      </c>
      <c r="B8" s="8" t="s">
        <v>16</v>
      </c>
      <c r="C8" s="9">
        <v>6400</v>
      </c>
      <c r="D8" s="9"/>
      <c r="E8" s="9">
        <f t="shared" si="0"/>
        <v>6400</v>
      </c>
      <c r="F8" s="10">
        <v>2455.19</v>
      </c>
      <c r="G8" s="9">
        <v>2700</v>
      </c>
      <c r="H8" s="11">
        <v>104</v>
      </c>
      <c r="I8" s="11"/>
      <c r="J8" s="11"/>
      <c r="K8" s="9">
        <f t="shared" si="1"/>
        <v>2804</v>
      </c>
      <c r="L8" s="9"/>
    </row>
    <row r="9" spans="1:12" x14ac:dyDescent="0.2">
      <c r="A9" s="7">
        <v>6</v>
      </c>
      <c r="B9" s="8" t="s">
        <v>17</v>
      </c>
      <c r="C9" s="9">
        <v>6400</v>
      </c>
      <c r="D9" s="9"/>
      <c r="E9" s="9">
        <f t="shared" si="0"/>
        <v>6400</v>
      </c>
      <c r="F9" s="10">
        <v>2590.96</v>
      </c>
      <c r="G9" s="9">
        <v>2700</v>
      </c>
      <c r="H9" s="11">
        <v>664</v>
      </c>
      <c r="I9" s="11"/>
      <c r="J9" s="11"/>
      <c r="K9" s="9">
        <f t="shared" si="1"/>
        <v>3364</v>
      </c>
      <c r="L9" s="9"/>
    </row>
    <row r="10" spans="1:12" x14ac:dyDescent="0.2">
      <c r="A10" s="7">
        <v>7</v>
      </c>
      <c r="B10" s="8" t="s">
        <v>18</v>
      </c>
      <c r="C10" s="9">
        <v>6400</v>
      </c>
      <c r="D10" s="9">
        <v>1435.5</v>
      </c>
      <c r="E10" s="9">
        <f t="shared" si="0"/>
        <v>7835.5</v>
      </c>
      <c r="F10" s="10">
        <f>2541.16+818.23</f>
        <v>3359.39</v>
      </c>
      <c r="G10" s="9">
        <v>2700</v>
      </c>
      <c r="H10" s="11">
        <v>1411.2</v>
      </c>
      <c r="I10" s="11"/>
      <c r="J10" s="11"/>
      <c r="K10" s="9">
        <f t="shared" si="1"/>
        <v>4111.2</v>
      </c>
      <c r="L10" s="9"/>
    </row>
    <row r="11" spans="1:12" x14ac:dyDescent="0.2">
      <c r="A11" s="7">
        <v>8</v>
      </c>
      <c r="B11" s="8" t="s">
        <v>19</v>
      </c>
      <c r="C11" s="9">
        <v>6400</v>
      </c>
      <c r="D11" s="9">
        <v>1148.4000000000001</v>
      </c>
      <c r="E11" s="9">
        <f t="shared" si="0"/>
        <v>7548.4</v>
      </c>
      <c r="F11" s="10">
        <v>3140.68</v>
      </c>
      <c r="G11" s="9">
        <v>2700</v>
      </c>
      <c r="H11" s="11">
        <v>265.60000000000002</v>
      </c>
      <c r="I11" s="11"/>
      <c r="J11" s="11"/>
      <c r="K11" s="9">
        <f t="shared" si="1"/>
        <v>2965.6</v>
      </c>
      <c r="L11" s="9"/>
    </row>
    <row r="12" spans="1:12" x14ac:dyDescent="0.2">
      <c r="A12" s="7">
        <v>9</v>
      </c>
      <c r="B12" s="8" t="s">
        <v>20</v>
      </c>
      <c r="C12" s="9">
        <v>6400</v>
      </c>
      <c r="D12" s="9"/>
      <c r="E12" s="9">
        <f t="shared" si="0"/>
        <v>6400</v>
      </c>
      <c r="F12" s="10">
        <v>2589.5700000000002</v>
      </c>
      <c r="G12" s="9">
        <v>2700</v>
      </c>
      <c r="H12" s="11">
        <v>331.2</v>
      </c>
      <c r="I12" s="11"/>
      <c r="J12" s="11"/>
      <c r="K12" s="9">
        <f t="shared" si="1"/>
        <v>3031.2</v>
      </c>
      <c r="L12" s="9"/>
    </row>
    <row r="13" spans="1:12" x14ac:dyDescent="0.2">
      <c r="A13" s="7">
        <v>10</v>
      </c>
      <c r="B13" s="8" t="s">
        <v>21</v>
      </c>
      <c r="C13" s="9">
        <v>6400</v>
      </c>
      <c r="D13" s="9"/>
      <c r="E13" s="9">
        <f t="shared" si="0"/>
        <v>6400</v>
      </c>
      <c r="F13" s="10">
        <v>2616.21</v>
      </c>
      <c r="G13" s="9">
        <v>2700</v>
      </c>
      <c r="H13" s="11">
        <v>572</v>
      </c>
      <c r="I13" s="11"/>
      <c r="J13" s="11"/>
      <c r="K13" s="9">
        <f t="shared" si="1"/>
        <v>3272</v>
      </c>
      <c r="L13" s="9"/>
    </row>
    <row r="14" spans="1:12" x14ac:dyDescent="0.2">
      <c r="A14" s="7">
        <v>11</v>
      </c>
      <c r="B14" s="8" t="s">
        <v>22</v>
      </c>
      <c r="C14" s="9">
        <v>6400</v>
      </c>
      <c r="D14" s="9"/>
      <c r="E14" s="9">
        <f t="shared" si="0"/>
        <v>6400</v>
      </c>
      <c r="F14" s="10">
        <v>2599.7199999999998</v>
      </c>
      <c r="G14" s="9">
        <v>2700</v>
      </c>
      <c r="H14" s="11">
        <v>324</v>
      </c>
      <c r="I14" s="11"/>
      <c r="J14" s="11"/>
      <c r="K14" s="9">
        <f t="shared" si="1"/>
        <v>3024</v>
      </c>
      <c r="L14" s="9"/>
    </row>
    <row r="15" spans="1:12" x14ac:dyDescent="0.2">
      <c r="A15" s="7">
        <v>12</v>
      </c>
      <c r="B15" s="8" t="s">
        <v>23</v>
      </c>
      <c r="C15" s="9">
        <v>6400</v>
      </c>
      <c r="D15" s="9"/>
      <c r="E15" s="9">
        <f t="shared" si="0"/>
        <v>6400</v>
      </c>
      <c r="F15" s="10">
        <v>2587.5300000000002</v>
      </c>
      <c r="G15" s="9">
        <v>2700</v>
      </c>
      <c r="H15" s="11">
        <v>526.4</v>
      </c>
      <c r="I15" s="11"/>
      <c r="J15" s="11"/>
      <c r="K15" s="9">
        <f t="shared" si="1"/>
        <v>3226.4</v>
      </c>
      <c r="L15" s="9"/>
    </row>
    <row r="16" spans="1:12" x14ac:dyDescent="0.2">
      <c r="A16" s="7">
        <v>13</v>
      </c>
      <c r="B16" s="8" t="s">
        <v>24</v>
      </c>
      <c r="C16" s="9">
        <v>6400</v>
      </c>
      <c r="D16" s="9"/>
      <c r="E16" s="9">
        <f t="shared" si="0"/>
        <v>6400</v>
      </c>
      <c r="F16" s="10">
        <v>2584.2399999999998</v>
      </c>
      <c r="G16" s="9">
        <v>2700</v>
      </c>
      <c r="H16" s="11">
        <v>316.8</v>
      </c>
      <c r="I16" s="11"/>
      <c r="J16" s="11"/>
      <c r="K16" s="9">
        <f t="shared" si="1"/>
        <v>3016.8</v>
      </c>
      <c r="L16" s="9"/>
    </row>
    <row r="17" spans="1:12" x14ac:dyDescent="0.2">
      <c r="A17" s="7">
        <v>14</v>
      </c>
      <c r="B17" s="8" t="s">
        <v>25</v>
      </c>
      <c r="C17" s="9">
        <v>6400</v>
      </c>
      <c r="D17" s="9"/>
      <c r="E17" s="9">
        <f t="shared" si="0"/>
        <v>6400</v>
      </c>
      <c r="F17" s="10">
        <v>2584.2399999999998</v>
      </c>
      <c r="G17" s="9">
        <v>2700</v>
      </c>
      <c r="H17" s="11">
        <v>1168</v>
      </c>
      <c r="I17" s="11"/>
      <c r="J17" s="11"/>
      <c r="K17" s="9">
        <f t="shared" si="1"/>
        <v>3868</v>
      </c>
      <c r="L17" s="9"/>
    </row>
    <row r="18" spans="1:12" x14ac:dyDescent="0.2">
      <c r="A18" s="7">
        <v>15</v>
      </c>
      <c r="B18" s="8" t="s">
        <v>26</v>
      </c>
      <c r="C18" s="9">
        <v>6400</v>
      </c>
      <c r="D18" s="9">
        <v>1626.9</v>
      </c>
      <c r="E18" s="9">
        <f t="shared" si="0"/>
        <v>8026.9</v>
      </c>
      <c r="F18" s="10">
        <f>2747.8+927.33</f>
        <v>3675.13</v>
      </c>
      <c r="G18" s="9">
        <v>2700</v>
      </c>
      <c r="H18" s="11">
        <v>634.4</v>
      </c>
      <c r="I18" s="11"/>
      <c r="J18" s="11"/>
      <c r="K18" s="9">
        <f t="shared" si="1"/>
        <v>3334.4</v>
      </c>
      <c r="L18" s="9">
        <f>143.05+4894.63</f>
        <v>5037.68</v>
      </c>
    </row>
    <row r="19" spans="1:12" x14ac:dyDescent="0.2">
      <c r="A19" s="7">
        <v>16</v>
      </c>
      <c r="B19" s="8" t="s">
        <v>27</v>
      </c>
      <c r="C19" s="9">
        <v>6400</v>
      </c>
      <c r="D19" s="9">
        <v>478.5</v>
      </c>
      <c r="E19" s="9">
        <f t="shared" si="0"/>
        <v>6878.5</v>
      </c>
      <c r="F19" s="10">
        <v>2747.38</v>
      </c>
      <c r="G19" s="9">
        <v>2700</v>
      </c>
      <c r="H19" s="11">
        <v>1180.8</v>
      </c>
      <c r="I19" s="11"/>
      <c r="J19" s="11"/>
      <c r="K19" s="9">
        <f t="shared" si="1"/>
        <v>3880.8</v>
      </c>
      <c r="L19" s="9"/>
    </row>
    <row r="20" spans="1:12" x14ac:dyDescent="0.2">
      <c r="A20" s="7">
        <v>17</v>
      </c>
      <c r="B20" s="8" t="s">
        <v>28</v>
      </c>
      <c r="C20" s="9">
        <v>6400</v>
      </c>
      <c r="D20" s="9">
        <v>1435.5</v>
      </c>
      <c r="E20" s="9">
        <f t="shared" si="0"/>
        <v>7835.5</v>
      </c>
      <c r="F20" s="10">
        <f>2747.2+818.23</f>
        <v>3565.43</v>
      </c>
      <c r="G20" s="9">
        <v>2700</v>
      </c>
      <c r="H20" s="11">
        <v>1279.2</v>
      </c>
      <c r="I20" s="11"/>
      <c r="J20" s="11"/>
      <c r="K20" s="9">
        <f t="shared" si="1"/>
        <v>3979.2</v>
      </c>
      <c r="L20" s="9"/>
    </row>
    <row r="21" spans="1:12" x14ac:dyDescent="0.2">
      <c r="A21" s="7">
        <v>18</v>
      </c>
      <c r="B21" s="8" t="s">
        <v>29</v>
      </c>
      <c r="C21" s="9">
        <v>6400</v>
      </c>
      <c r="D21" s="9"/>
      <c r="E21" s="9">
        <f t="shared" si="0"/>
        <v>6400</v>
      </c>
      <c r="F21" s="10">
        <v>2599.7199999999998</v>
      </c>
      <c r="G21" s="9">
        <v>2700</v>
      </c>
      <c r="H21" s="11">
        <v>1248</v>
      </c>
      <c r="I21" s="11"/>
      <c r="J21" s="11"/>
      <c r="K21" s="9">
        <f t="shared" si="1"/>
        <v>3948</v>
      </c>
      <c r="L21" s="9"/>
    </row>
    <row r="22" spans="1:12" x14ac:dyDescent="0.2">
      <c r="A22" s="7">
        <v>19</v>
      </c>
      <c r="B22" s="8" t="s">
        <v>30</v>
      </c>
      <c r="C22" s="9">
        <v>6400</v>
      </c>
      <c r="D22" s="9"/>
      <c r="E22" s="9">
        <f t="shared" si="0"/>
        <v>6400</v>
      </c>
      <c r="F22" s="10">
        <v>2791.86</v>
      </c>
      <c r="G22" s="9">
        <v>2700</v>
      </c>
      <c r="H22" s="11">
        <v>152</v>
      </c>
      <c r="I22" s="11"/>
      <c r="J22" s="11"/>
      <c r="K22" s="9">
        <f t="shared" si="1"/>
        <v>2852</v>
      </c>
      <c r="L22" s="9"/>
    </row>
    <row r="23" spans="1:12" x14ac:dyDescent="0.2">
      <c r="A23" s="7">
        <v>20</v>
      </c>
      <c r="B23" s="8" t="s">
        <v>31</v>
      </c>
      <c r="C23" s="9">
        <v>6400</v>
      </c>
      <c r="D23" s="9">
        <v>2105.4</v>
      </c>
      <c r="E23" s="9">
        <f t="shared" si="0"/>
        <v>8505.4</v>
      </c>
      <c r="F23" s="10">
        <v>3755.32</v>
      </c>
      <c r="G23" s="9">
        <v>2700</v>
      </c>
      <c r="H23" s="11">
        <v>320</v>
      </c>
      <c r="I23" s="11"/>
      <c r="J23" s="11"/>
      <c r="K23" s="9">
        <f t="shared" si="1"/>
        <v>3020</v>
      </c>
      <c r="L23" s="9"/>
    </row>
    <row r="24" spans="1:12" x14ac:dyDescent="0.2">
      <c r="A24" s="7">
        <v>21</v>
      </c>
      <c r="B24" s="8" t="s">
        <v>32</v>
      </c>
      <c r="C24" s="9">
        <v>6400</v>
      </c>
      <c r="D24" s="9">
        <v>1435.5</v>
      </c>
      <c r="E24" s="9">
        <f t="shared" si="0"/>
        <v>7835.5</v>
      </c>
      <c r="F24" s="10">
        <f>2540.42+818.23</f>
        <v>3358.65</v>
      </c>
      <c r="G24" s="9">
        <v>2700</v>
      </c>
      <c r="H24" s="11">
        <v>590.4</v>
      </c>
      <c r="I24" s="11"/>
      <c r="J24" s="11"/>
      <c r="K24" s="9">
        <f t="shared" si="1"/>
        <v>3290.4</v>
      </c>
      <c r="L24" s="9"/>
    </row>
    <row r="25" spans="1:12" x14ac:dyDescent="0.2">
      <c r="A25" s="7">
        <v>22</v>
      </c>
      <c r="B25" s="8" t="s">
        <v>33</v>
      </c>
      <c r="C25" s="9">
        <v>6400</v>
      </c>
      <c r="D25" s="9">
        <v>957</v>
      </c>
      <c r="E25" s="9">
        <f t="shared" si="0"/>
        <v>7357</v>
      </c>
      <c r="F25" s="10">
        <v>3148.89</v>
      </c>
      <c r="G25" s="9">
        <v>2700</v>
      </c>
      <c r="H25" s="11">
        <v>480</v>
      </c>
      <c r="I25" s="11"/>
      <c r="J25" s="11"/>
      <c r="K25" s="9">
        <f t="shared" si="1"/>
        <v>3180</v>
      </c>
      <c r="L25" s="9"/>
    </row>
    <row r="26" spans="1:12" x14ac:dyDescent="0.2">
      <c r="A26" s="7">
        <v>23</v>
      </c>
      <c r="B26" s="8" t="s">
        <v>34</v>
      </c>
      <c r="C26" s="9">
        <v>6400</v>
      </c>
      <c r="D26" s="9">
        <v>478.5</v>
      </c>
      <c r="E26" s="9">
        <f t="shared" si="0"/>
        <v>6878.5</v>
      </c>
      <c r="F26" s="10">
        <v>2564.6999999999998</v>
      </c>
      <c r="G26" s="9">
        <v>2700</v>
      </c>
      <c r="H26" s="11">
        <v>511.2</v>
      </c>
      <c r="I26" s="11"/>
      <c r="J26" s="11"/>
      <c r="K26" s="9">
        <f t="shared" si="1"/>
        <v>3211.2</v>
      </c>
      <c r="L26" s="9"/>
    </row>
    <row r="27" spans="1:12" x14ac:dyDescent="0.2">
      <c r="A27" s="7">
        <v>24</v>
      </c>
      <c r="B27" s="8" t="s">
        <v>35</v>
      </c>
      <c r="C27" s="9">
        <v>6400</v>
      </c>
      <c r="D27" s="9"/>
      <c r="E27" s="9">
        <f t="shared" si="0"/>
        <v>6400</v>
      </c>
      <c r="F27" s="10">
        <v>2461.8000000000002</v>
      </c>
      <c r="G27" s="9">
        <v>2700</v>
      </c>
      <c r="H27" s="11">
        <v>456</v>
      </c>
      <c r="I27" s="11"/>
      <c r="J27" s="11"/>
      <c r="K27" s="9">
        <f t="shared" si="1"/>
        <v>3156</v>
      </c>
      <c r="L27" s="9"/>
    </row>
    <row r="28" spans="1:12" x14ac:dyDescent="0.2">
      <c r="A28" s="7">
        <v>25</v>
      </c>
      <c r="B28" s="8" t="s">
        <v>36</v>
      </c>
      <c r="C28" s="9">
        <v>6400</v>
      </c>
      <c r="D28" s="9">
        <v>957</v>
      </c>
      <c r="E28" s="9">
        <f t="shared" si="0"/>
        <v>7357</v>
      </c>
      <c r="F28" s="10">
        <v>3143.01</v>
      </c>
      <c r="G28" s="9">
        <v>2700</v>
      </c>
      <c r="H28" s="11">
        <v>340.8</v>
      </c>
      <c r="I28" s="11"/>
      <c r="J28" s="11"/>
      <c r="K28" s="9">
        <f t="shared" si="1"/>
        <v>3040.8</v>
      </c>
      <c r="L28" s="9"/>
    </row>
    <row r="29" spans="1:12" x14ac:dyDescent="0.2">
      <c r="A29" s="7">
        <v>26</v>
      </c>
      <c r="B29" s="8" t="s">
        <v>37</v>
      </c>
      <c r="C29" s="9">
        <v>6400</v>
      </c>
      <c r="D29" s="9"/>
      <c r="E29" s="9">
        <f t="shared" si="0"/>
        <v>6400</v>
      </c>
      <c r="F29" s="10">
        <v>2522.96</v>
      </c>
      <c r="G29" s="9">
        <v>2700</v>
      </c>
      <c r="H29" s="11">
        <v>416</v>
      </c>
      <c r="I29" s="11"/>
      <c r="J29" s="11"/>
      <c r="K29" s="9">
        <f t="shared" si="1"/>
        <v>3116</v>
      </c>
      <c r="L29" s="9"/>
    </row>
    <row r="30" spans="1:12" x14ac:dyDescent="0.2">
      <c r="A30" s="7">
        <v>27</v>
      </c>
      <c r="B30" s="8" t="s">
        <v>38</v>
      </c>
      <c r="C30" s="9">
        <v>6400</v>
      </c>
      <c r="D30" s="9">
        <v>957</v>
      </c>
      <c r="E30" s="9">
        <f t="shared" si="0"/>
        <v>7357</v>
      </c>
      <c r="F30" s="10">
        <v>3135.23</v>
      </c>
      <c r="G30" s="9">
        <v>2700</v>
      </c>
      <c r="H30" s="11">
        <v>656</v>
      </c>
      <c r="I30" s="11"/>
      <c r="J30" s="11"/>
      <c r="K30" s="9">
        <f t="shared" si="1"/>
        <v>3356</v>
      </c>
      <c r="L30" s="9"/>
    </row>
    <row r="31" spans="1:12" x14ac:dyDescent="0.2">
      <c r="A31" s="7">
        <v>28</v>
      </c>
      <c r="B31" s="8" t="s">
        <v>39</v>
      </c>
      <c r="C31" s="9">
        <v>6400</v>
      </c>
      <c r="D31" s="9">
        <v>478.5</v>
      </c>
      <c r="E31" s="9">
        <f t="shared" si="0"/>
        <v>6878.5</v>
      </c>
      <c r="F31" s="10">
        <v>2893.96</v>
      </c>
      <c r="G31" s="9">
        <v>2700</v>
      </c>
      <c r="H31" s="11">
        <v>114.4</v>
      </c>
      <c r="I31" s="11"/>
      <c r="J31" s="11"/>
      <c r="K31" s="9">
        <f t="shared" si="1"/>
        <v>2814.4</v>
      </c>
      <c r="L31" s="9"/>
    </row>
    <row r="32" spans="1:12" x14ac:dyDescent="0.2">
      <c r="A32" s="7">
        <v>29</v>
      </c>
      <c r="B32" s="8" t="s">
        <v>40</v>
      </c>
      <c r="C32" s="9">
        <v>6400</v>
      </c>
      <c r="D32" s="9"/>
      <c r="E32" s="9">
        <f t="shared" si="0"/>
        <v>6400</v>
      </c>
      <c r="F32" s="10">
        <v>2449.0100000000002</v>
      </c>
      <c r="G32" s="9">
        <v>2700</v>
      </c>
      <c r="H32" s="11">
        <v>759.2</v>
      </c>
      <c r="I32" s="11"/>
      <c r="J32" s="11"/>
      <c r="K32" s="9">
        <f t="shared" si="1"/>
        <v>3459.2</v>
      </c>
      <c r="L32" s="9"/>
    </row>
    <row r="33" spans="1:12" x14ac:dyDescent="0.2">
      <c r="A33" s="7">
        <v>30</v>
      </c>
      <c r="B33" s="8" t="s">
        <v>41</v>
      </c>
      <c r="C33" s="9">
        <v>6400</v>
      </c>
      <c r="D33" s="9">
        <v>1148.4000000000001</v>
      </c>
      <c r="E33" s="9">
        <f t="shared" si="0"/>
        <v>7548.4</v>
      </c>
      <c r="F33" s="10">
        <v>3238.69</v>
      </c>
      <c r="G33" s="9">
        <v>2700</v>
      </c>
      <c r="H33" s="11">
        <v>968</v>
      </c>
      <c r="I33" s="11"/>
      <c r="J33" s="11"/>
      <c r="K33" s="9">
        <f t="shared" si="1"/>
        <v>3668</v>
      </c>
      <c r="L33" s="9"/>
    </row>
    <row r="34" spans="1:12" x14ac:dyDescent="0.2">
      <c r="A34" s="7">
        <v>31</v>
      </c>
      <c r="B34" s="8" t="s">
        <v>42</v>
      </c>
      <c r="C34" s="9">
        <v>6400</v>
      </c>
      <c r="D34" s="9">
        <v>957</v>
      </c>
      <c r="E34" s="9">
        <f t="shared" si="0"/>
        <v>7357</v>
      </c>
      <c r="F34" s="10">
        <v>3135.23</v>
      </c>
      <c r="G34" s="9">
        <v>2700</v>
      </c>
      <c r="H34" s="11">
        <v>499.2</v>
      </c>
      <c r="I34" s="11"/>
      <c r="J34" s="11"/>
      <c r="K34" s="9">
        <f t="shared" si="1"/>
        <v>3199.2</v>
      </c>
      <c r="L34" s="9"/>
    </row>
    <row r="35" spans="1:12" x14ac:dyDescent="0.2">
      <c r="A35" s="7">
        <v>32</v>
      </c>
      <c r="B35" s="8" t="s">
        <v>43</v>
      </c>
      <c r="C35" s="9">
        <v>6400</v>
      </c>
      <c r="D35" s="12"/>
      <c r="E35" s="9">
        <f t="shared" si="0"/>
        <v>6400</v>
      </c>
      <c r="F35" s="10">
        <v>2589.5700000000002</v>
      </c>
      <c r="G35" s="9">
        <v>2700</v>
      </c>
      <c r="H35" s="11">
        <v>1488</v>
      </c>
      <c r="I35" s="11"/>
      <c r="J35" s="11"/>
      <c r="K35" s="9">
        <f t="shared" si="1"/>
        <v>4188</v>
      </c>
      <c r="L35" s="9"/>
    </row>
    <row r="36" spans="1:12" x14ac:dyDescent="0.2">
      <c r="A36" s="7">
        <v>33</v>
      </c>
      <c r="B36" s="13" t="s">
        <v>44</v>
      </c>
      <c r="C36" s="9">
        <v>6400</v>
      </c>
      <c r="D36" s="9">
        <v>478.5</v>
      </c>
      <c r="E36" s="9">
        <f t="shared" si="0"/>
        <v>6878.5</v>
      </c>
      <c r="F36" s="10">
        <v>2725.93</v>
      </c>
      <c r="G36" s="9">
        <v>2700</v>
      </c>
      <c r="H36" s="11">
        <v>585.6</v>
      </c>
      <c r="I36" s="11"/>
      <c r="J36" s="11"/>
      <c r="K36" s="9">
        <f t="shared" si="1"/>
        <v>3285.6</v>
      </c>
      <c r="L36" s="9"/>
    </row>
    <row r="37" spans="1:12" x14ac:dyDescent="0.2">
      <c r="A37" s="7">
        <v>34</v>
      </c>
      <c r="B37" s="13" t="s">
        <v>45</v>
      </c>
      <c r="C37" s="9">
        <v>6400</v>
      </c>
      <c r="D37" s="9">
        <v>1435.5</v>
      </c>
      <c r="E37" s="9">
        <f t="shared" si="0"/>
        <v>7835.5</v>
      </c>
      <c r="F37" s="10">
        <f>2541.16+818.23</f>
        <v>3359.39</v>
      </c>
      <c r="G37" s="9">
        <v>2700</v>
      </c>
      <c r="H37" s="11">
        <v>360</v>
      </c>
      <c r="I37" s="11"/>
      <c r="J37" s="11"/>
      <c r="K37" s="9">
        <f t="shared" si="1"/>
        <v>3060</v>
      </c>
      <c r="L37" s="9"/>
    </row>
    <row r="38" spans="1:12" x14ac:dyDescent="0.2">
      <c r="A38" s="7">
        <v>35</v>
      </c>
      <c r="B38" s="13" t="s">
        <v>46</v>
      </c>
      <c r="C38" s="9">
        <v>6400</v>
      </c>
      <c r="D38" s="9">
        <v>478.5</v>
      </c>
      <c r="E38" s="9">
        <f t="shared" si="0"/>
        <v>6878.5</v>
      </c>
      <c r="F38" s="10">
        <v>2693.8</v>
      </c>
      <c r="G38" s="9">
        <v>2700</v>
      </c>
      <c r="H38" s="11">
        <v>516.79999999999995</v>
      </c>
      <c r="I38" s="11"/>
      <c r="J38" s="11"/>
      <c r="K38" s="9">
        <f t="shared" si="1"/>
        <v>3216.8</v>
      </c>
      <c r="L38" s="9"/>
    </row>
    <row r="39" spans="1:12" x14ac:dyDescent="0.2">
      <c r="A39" s="7">
        <v>36</v>
      </c>
      <c r="B39" s="13" t="s">
        <v>47</v>
      </c>
      <c r="C39" s="9">
        <v>6400</v>
      </c>
      <c r="D39" s="9">
        <v>478.5</v>
      </c>
      <c r="E39" s="9">
        <f t="shared" si="0"/>
        <v>6878.5</v>
      </c>
      <c r="F39" s="10">
        <v>2713.61</v>
      </c>
      <c r="G39" s="9">
        <v>2700</v>
      </c>
      <c r="H39" s="11">
        <v>780.8</v>
      </c>
      <c r="I39" s="11"/>
      <c r="J39" s="11"/>
      <c r="K39" s="9">
        <f t="shared" si="1"/>
        <v>3480.8</v>
      </c>
      <c r="L39" s="9"/>
    </row>
    <row r="40" spans="1:12" x14ac:dyDescent="0.2">
      <c r="A40" s="7">
        <v>37</v>
      </c>
      <c r="B40" s="13" t="s">
        <v>48</v>
      </c>
      <c r="C40" s="9">
        <v>6400</v>
      </c>
      <c r="D40" s="9">
        <v>478.5</v>
      </c>
      <c r="E40" s="9">
        <f t="shared" si="0"/>
        <v>6878.5</v>
      </c>
      <c r="F40" s="10">
        <v>2818.96</v>
      </c>
      <c r="G40" s="9">
        <v>2700</v>
      </c>
      <c r="H40" s="11">
        <v>536.79999999999995</v>
      </c>
      <c r="I40" s="11"/>
      <c r="J40" s="11"/>
      <c r="K40" s="9">
        <f t="shared" si="1"/>
        <v>3236.8</v>
      </c>
      <c r="L40" s="9"/>
    </row>
    <row r="41" spans="1:12" x14ac:dyDescent="0.2">
      <c r="K41" s="14"/>
    </row>
    <row r="44" spans="1:12" x14ac:dyDescent="0.2">
      <c r="A44" t="s">
        <v>49</v>
      </c>
      <c r="B44" t="s">
        <v>50</v>
      </c>
    </row>
    <row r="45" spans="1:12" x14ac:dyDescent="0.2">
      <c r="B45" t="s">
        <v>51</v>
      </c>
    </row>
    <row r="46" spans="1:12" x14ac:dyDescent="0.2">
      <c r="B46" t="s">
        <v>52</v>
      </c>
    </row>
    <row r="47" spans="1:12" x14ac:dyDescent="0.2">
      <c r="B47" t="s">
        <v>53</v>
      </c>
    </row>
    <row r="48" spans="1:12" x14ac:dyDescent="0.2">
      <c r="B48" t="s">
        <v>54</v>
      </c>
    </row>
    <row r="49" spans="2:2" x14ac:dyDescent="0.2">
      <c r="B49" t="s">
        <v>55</v>
      </c>
    </row>
  </sheetData>
  <mergeCells count="1">
    <mergeCell ref="A1:L1"/>
  </mergeCells>
  <pageMargins left="0.78749999999999998" right="0.78749999999999998" top="1.0249999999999999" bottom="1.0249999999999999" header="0.78749999999999998" footer="0.78749999999999998"/>
  <pageSetup paperSize="9" firstPageNumber="0" orientation="landscape" horizontalDpi="300" verticalDpi="300"/>
  <headerFooter>
    <oddHeader>&amp;C&amp;A</oddHeader>
    <oddFooter>&amp;CPagina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49"/>
  <sheetViews>
    <sheetView zoomScaleNormal="100" workbookViewId="0">
      <selection activeCell="L20" sqref="L20"/>
    </sheetView>
  </sheetViews>
  <sheetFormatPr defaultRowHeight="12.75" x14ac:dyDescent="0.2"/>
  <cols>
    <col min="1" max="1" width="8.140625" customWidth="1"/>
    <col min="2" max="2" width="25.140625" customWidth="1"/>
    <col min="3" max="3" width="10.5703125" customWidth="1"/>
    <col min="4" max="4" width="11.28515625" customWidth="1"/>
    <col min="5" max="5" width="10.42578125" customWidth="1"/>
    <col min="6" max="6" width="11.85546875" customWidth="1"/>
    <col min="7" max="7" width="12.5703125" customWidth="1"/>
    <col min="8" max="8" width="11.28515625" customWidth="1"/>
    <col min="9" max="9" width="10.5703125" hidden="1" customWidth="1"/>
    <col min="10" max="10" width="11.42578125" customWidth="1"/>
    <col min="11" max="11" width="12.7109375" customWidth="1"/>
    <col min="12" max="13" width="11.5703125"/>
    <col min="14" max="1025" width="8.7109375" customWidth="1"/>
  </cols>
  <sheetData>
    <row r="1" spans="1:12" x14ac:dyDescent="0.2">
      <c r="A1" s="18" t="s">
        <v>61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</row>
    <row r="3" spans="1:12" ht="100.5" customHeight="1" x14ac:dyDescent="0.2">
      <c r="A3" s="1" t="s">
        <v>1</v>
      </c>
      <c r="B3" s="1" t="s">
        <v>2</v>
      </c>
      <c r="C3" s="2" t="s">
        <v>3</v>
      </c>
      <c r="D3" s="2" t="s">
        <v>4</v>
      </c>
      <c r="E3" s="1" t="s">
        <v>5</v>
      </c>
      <c r="F3" s="3" t="s">
        <v>6</v>
      </c>
      <c r="G3" s="4" t="s">
        <v>7</v>
      </c>
      <c r="H3" s="4" t="s">
        <v>8</v>
      </c>
      <c r="I3" s="4" t="s">
        <v>59</v>
      </c>
      <c r="J3" s="4" t="s">
        <v>9</v>
      </c>
      <c r="K3" s="5" t="s">
        <v>10</v>
      </c>
      <c r="L3" s="6" t="s">
        <v>11</v>
      </c>
    </row>
    <row r="4" spans="1:12" x14ac:dyDescent="0.2">
      <c r="A4" s="7">
        <v>1</v>
      </c>
      <c r="B4" s="8" t="s">
        <v>12</v>
      </c>
      <c r="C4" s="9">
        <v>6400</v>
      </c>
      <c r="D4" s="9">
        <v>2392.5</v>
      </c>
      <c r="E4" s="9">
        <f t="shared" ref="E4:E40" si="0">SUM(C4:D4)</f>
        <v>8792.5</v>
      </c>
      <c r="F4" s="10">
        <f>2512.23+1363.72</f>
        <v>3875.95</v>
      </c>
      <c r="G4" s="15">
        <v>2700</v>
      </c>
      <c r="H4" s="16">
        <v>512</v>
      </c>
      <c r="I4" s="16">
        <v>0</v>
      </c>
      <c r="J4" s="16"/>
      <c r="K4" s="15">
        <f t="shared" ref="K4:K40" si="1">SUM(G4:J4)</f>
        <v>3212</v>
      </c>
      <c r="L4" s="15"/>
    </row>
    <row r="5" spans="1:12" x14ac:dyDescent="0.2">
      <c r="A5" s="7">
        <v>2</v>
      </c>
      <c r="B5" s="8" t="s">
        <v>13</v>
      </c>
      <c r="C5" s="9">
        <v>6400</v>
      </c>
      <c r="D5" s="9">
        <v>1435.5</v>
      </c>
      <c r="E5" s="9">
        <f t="shared" si="0"/>
        <v>7835.5</v>
      </c>
      <c r="F5" s="10">
        <f>2541.16+818.23</f>
        <v>3359.39</v>
      </c>
      <c r="G5" s="15">
        <v>2700</v>
      </c>
      <c r="H5" s="16">
        <f>536.8+390.4</f>
        <v>927.19999999999993</v>
      </c>
      <c r="I5" s="16"/>
      <c r="J5" s="16"/>
      <c r="K5" s="15">
        <f t="shared" si="1"/>
        <v>3627.2</v>
      </c>
      <c r="L5" s="15"/>
    </row>
    <row r="6" spans="1:12" x14ac:dyDescent="0.2">
      <c r="A6" s="7">
        <v>3</v>
      </c>
      <c r="B6" s="8" t="s">
        <v>14</v>
      </c>
      <c r="C6" s="9">
        <v>6400</v>
      </c>
      <c r="D6" s="9">
        <v>957</v>
      </c>
      <c r="E6" s="9">
        <f t="shared" si="0"/>
        <v>7357</v>
      </c>
      <c r="F6" s="10">
        <v>3135.23</v>
      </c>
      <c r="G6" s="15">
        <v>2700</v>
      </c>
      <c r="H6" s="16">
        <v>590.4</v>
      </c>
      <c r="I6" s="16"/>
      <c r="J6" s="16"/>
      <c r="K6" s="15">
        <f t="shared" si="1"/>
        <v>3290.4</v>
      </c>
      <c r="L6" s="15">
        <v>872.66</v>
      </c>
    </row>
    <row r="7" spans="1:12" x14ac:dyDescent="0.2">
      <c r="A7" s="7">
        <v>4</v>
      </c>
      <c r="B7" s="8" t="s">
        <v>15</v>
      </c>
      <c r="C7" s="9">
        <v>6400</v>
      </c>
      <c r="D7" s="9"/>
      <c r="E7" s="9">
        <f t="shared" si="0"/>
        <v>6400</v>
      </c>
      <c r="F7" s="10">
        <v>2584.2399999999998</v>
      </c>
      <c r="G7" s="15">
        <v>2700</v>
      </c>
      <c r="H7" s="16">
        <v>432</v>
      </c>
      <c r="I7" s="16"/>
      <c r="J7" s="16"/>
      <c r="K7" s="15">
        <f t="shared" si="1"/>
        <v>3132</v>
      </c>
      <c r="L7" s="15"/>
    </row>
    <row r="8" spans="1:12" x14ac:dyDescent="0.2">
      <c r="A8" s="7">
        <v>5</v>
      </c>
      <c r="B8" s="8" t="s">
        <v>16</v>
      </c>
      <c r="C8" s="9">
        <v>6400</v>
      </c>
      <c r="D8" s="9"/>
      <c r="E8" s="9">
        <f t="shared" si="0"/>
        <v>6400</v>
      </c>
      <c r="F8" s="10">
        <v>2455.19</v>
      </c>
      <c r="G8" s="15">
        <v>2700</v>
      </c>
      <c r="H8" s="16">
        <f>80+8</f>
        <v>88</v>
      </c>
      <c r="I8" s="16"/>
      <c r="J8" s="16"/>
      <c r="K8" s="15">
        <f t="shared" si="1"/>
        <v>2788</v>
      </c>
      <c r="L8" s="15"/>
    </row>
    <row r="9" spans="1:12" x14ac:dyDescent="0.2">
      <c r="A9" s="7">
        <v>6</v>
      </c>
      <c r="B9" s="8" t="s">
        <v>17</v>
      </c>
      <c r="C9" s="9">
        <v>6400</v>
      </c>
      <c r="D9" s="9"/>
      <c r="E9" s="9">
        <f t="shared" si="0"/>
        <v>6400</v>
      </c>
      <c r="F9" s="10">
        <v>2590.96</v>
      </c>
      <c r="G9" s="15">
        <v>2700</v>
      </c>
      <c r="H9" s="16">
        <v>199.2</v>
      </c>
      <c r="I9" s="16"/>
      <c r="J9" s="16"/>
      <c r="K9" s="15">
        <f t="shared" si="1"/>
        <v>2899.2</v>
      </c>
      <c r="L9" s="15"/>
    </row>
    <row r="10" spans="1:12" x14ac:dyDescent="0.2">
      <c r="A10" s="7">
        <v>7</v>
      </c>
      <c r="B10" s="8" t="s">
        <v>18</v>
      </c>
      <c r="C10" s="9">
        <v>6400</v>
      </c>
      <c r="D10" s="9">
        <v>1435.5</v>
      </c>
      <c r="E10" s="9">
        <f t="shared" si="0"/>
        <v>7835.5</v>
      </c>
      <c r="F10" s="10">
        <f>2541.16+818.23</f>
        <v>3359.39</v>
      </c>
      <c r="G10" s="15">
        <v>2700</v>
      </c>
      <c r="H10" s="16">
        <f>1332.8+78.4</f>
        <v>1411.2</v>
      </c>
      <c r="I10" s="16"/>
      <c r="J10" s="16"/>
      <c r="K10" s="15">
        <f t="shared" si="1"/>
        <v>4111.2</v>
      </c>
      <c r="L10" s="15"/>
    </row>
    <row r="11" spans="1:12" x14ac:dyDescent="0.2">
      <c r="A11" s="7">
        <v>8</v>
      </c>
      <c r="B11" s="8" t="s">
        <v>19</v>
      </c>
      <c r="C11" s="9">
        <v>6400</v>
      </c>
      <c r="D11" s="9">
        <v>1148.4000000000001</v>
      </c>
      <c r="E11" s="9">
        <f t="shared" si="0"/>
        <v>7548.4</v>
      </c>
      <c r="F11" s="10">
        <v>3140.68</v>
      </c>
      <c r="G11" s="15">
        <v>2700</v>
      </c>
      <c r="H11" s="16">
        <v>597.6</v>
      </c>
      <c r="I11" s="16"/>
      <c r="J11" s="16"/>
      <c r="K11" s="15">
        <f t="shared" si="1"/>
        <v>3297.6</v>
      </c>
      <c r="L11" s="15"/>
    </row>
    <row r="12" spans="1:12" x14ac:dyDescent="0.2">
      <c r="A12" s="7">
        <v>9</v>
      </c>
      <c r="B12" s="8" t="s">
        <v>20</v>
      </c>
      <c r="C12" s="9">
        <v>6400</v>
      </c>
      <c r="D12" s="9"/>
      <c r="E12" s="9">
        <f t="shared" si="0"/>
        <v>6400</v>
      </c>
      <c r="F12" s="10">
        <v>2589.5700000000002</v>
      </c>
      <c r="G12" s="15">
        <v>2700</v>
      </c>
      <c r="H12" s="16">
        <v>239.2</v>
      </c>
      <c r="I12" s="16"/>
      <c r="J12" s="16"/>
      <c r="K12" s="15">
        <f t="shared" si="1"/>
        <v>2939.2</v>
      </c>
      <c r="L12" s="15">
        <v>531.1</v>
      </c>
    </row>
    <row r="13" spans="1:12" x14ac:dyDescent="0.2">
      <c r="A13" s="7">
        <v>10</v>
      </c>
      <c r="B13" s="8" t="s">
        <v>21</v>
      </c>
      <c r="C13" s="9">
        <v>6400</v>
      </c>
      <c r="D13" s="9"/>
      <c r="E13" s="9">
        <f t="shared" si="0"/>
        <v>6400</v>
      </c>
      <c r="F13" s="10">
        <v>2616.21</v>
      </c>
      <c r="G13" s="15">
        <v>2700</v>
      </c>
      <c r="H13" s="16">
        <v>416</v>
      </c>
      <c r="I13" s="16"/>
      <c r="J13" s="16"/>
      <c r="K13" s="15">
        <f t="shared" si="1"/>
        <v>3116</v>
      </c>
      <c r="L13" s="15">
        <v>280.55</v>
      </c>
    </row>
    <row r="14" spans="1:12" x14ac:dyDescent="0.2">
      <c r="A14" s="7">
        <v>11</v>
      </c>
      <c r="B14" s="8" t="s">
        <v>22</v>
      </c>
      <c r="C14" s="9">
        <v>6400</v>
      </c>
      <c r="D14" s="9"/>
      <c r="E14" s="9">
        <f t="shared" si="0"/>
        <v>6400</v>
      </c>
      <c r="F14" s="10">
        <v>2599.7199999999998</v>
      </c>
      <c r="G14" s="15">
        <v>2700</v>
      </c>
      <c r="H14" s="16">
        <v>237.6</v>
      </c>
      <c r="I14" s="16"/>
      <c r="J14" s="16"/>
      <c r="K14" s="15">
        <f t="shared" si="1"/>
        <v>2937.6</v>
      </c>
      <c r="L14" s="15"/>
    </row>
    <row r="15" spans="1:12" x14ac:dyDescent="0.2">
      <c r="A15" s="7">
        <v>12</v>
      </c>
      <c r="B15" s="8" t="s">
        <v>23</v>
      </c>
      <c r="C15" s="9">
        <v>6400</v>
      </c>
      <c r="D15" s="9"/>
      <c r="E15" s="9">
        <f t="shared" si="0"/>
        <v>6400</v>
      </c>
      <c r="F15" s="10">
        <v>2587.5300000000002</v>
      </c>
      <c r="G15" s="15">
        <v>2700</v>
      </c>
      <c r="H15" s="16">
        <v>225.6</v>
      </c>
      <c r="I15" s="16"/>
      <c r="J15" s="16"/>
      <c r="K15" s="15">
        <f t="shared" si="1"/>
        <v>2925.6</v>
      </c>
      <c r="L15" s="15"/>
    </row>
    <row r="16" spans="1:12" x14ac:dyDescent="0.2">
      <c r="A16" s="7">
        <v>13</v>
      </c>
      <c r="B16" s="8" t="s">
        <v>24</v>
      </c>
      <c r="C16" s="9">
        <v>6400</v>
      </c>
      <c r="D16" s="9"/>
      <c r="E16" s="9">
        <f t="shared" si="0"/>
        <v>6400</v>
      </c>
      <c r="F16" s="10">
        <v>2584.2399999999998</v>
      </c>
      <c r="G16" s="15">
        <v>2700</v>
      </c>
      <c r="H16" s="16">
        <v>237.6</v>
      </c>
      <c r="I16" s="16"/>
      <c r="J16" s="16"/>
      <c r="K16" s="15">
        <f t="shared" si="1"/>
        <v>2937.6</v>
      </c>
      <c r="L16" s="15"/>
    </row>
    <row r="17" spans="1:12" x14ac:dyDescent="0.2">
      <c r="A17" s="7">
        <v>14</v>
      </c>
      <c r="B17" s="8" t="s">
        <v>25</v>
      </c>
      <c r="C17" s="9">
        <v>6400</v>
      </c>
      <c r="D17" s="9"/>
      <c r="E17" s="9">
        <f t="shared" si="0"/>
        <v>6400</v>
      </c>
      <c r="F17" s="10">
        <v>2584.2399999999998</v>
      </c>
      <c r="G17" s="15">
        <v>2700</v>
      </c>
      <c r="H17" s="16">
        <v>876</v>
      </c>
      <c r="I17" s="16"/>
      <c r="J17" s="16"/>
      <c r="K17" s="15">
        <f t="shared" si="1"/>
        <v>3576</v>
      </c>
      <c r="L17" s="15"/>
    </row>
    <row r="18" spans="1:12" x14ac:dyDescent="0.2">
      <c r="A18" s="7">
        <v>15</v>
      </c>
      <c r="B18" s="8" t="s">
        <v>26</v>
      </c>
      <c r="C18" s="9">
        <v>6400</v>
      </c>
      <c r="D18" s="9">
        <v>1626.9</v>
      </c>
      <c r="E18" s="9">
        <f t="shared" si="0"/>
        <v>8026.9</v>
      </c>
      <c r="F18" s="10">
        <f>2747.8+927.33</f>
        <v>3675.13</v>
      </c>
      <c r="G18" s="15">
        <v>2700</v>
      </c>
      <c r="H18" s="16">
        <v>341.6</v>
      </c>
      <c r="I18" s="16"/>
      <c r="J18" s="16"/>
      <c r="K18" s="15">
        <f t="shared" si="1"/>
        <v>3041.6</v>
      </c>
      <c r="L18" s="15"/>
    </row>
    <row r="19" spans="1:12" x14ac:dyDescent="0.2">
      <c r="A19" s="7">
        <v>16</v>
      </c>
      <c r="B19" s="8" t="s">
        <v>27</v>
      </c>
      <c r="C19" s="9">
        <v>6400</v>
      </c>
      <c r="D19" s="9">
        <v>478.5</v>
      </c>
      <c r="E19" s="9">
        <f t="shared" si="0"/>
        <v>6878.5</v>
      </c>
      <c r="F19" s="10">
        <v>2747.38</v>
      </c>
      <c r="G19" s="15">
        <v>2700</v>
      </c>
      <c r="H19" s="16">
        <v>984</v>
      </c>
      <c r="I19" s="16"/>
      <c r="J19" s="16"/>
      <c r="K19" s="15">
        <f t="shared" si="1"/>
        <v>3684</v>
      </c>
      <c r="L19" s="15"/>
    </row>
    <row r="20" spans="1:12" x14ac:dyDescent="0.2">
      <c r="A20" s="7">
        <v>17</v>
      </c>
      <c r="B20" s="8" t="s">
        <v>28</v>
      </c>
      <c r="C20" s="9">
        <v>6400</v>
      </c>
      <c r="D20" s="9">
        <v>1435.5</v>
      </c>
      <c r="E20" s="9">
        <f t="shared" si="0"/>
        <v>7835.5</v>
      </c>
      <c r="F20" s="10">
        <f>2747.2+818.23</f>
        <v>3565.43</v>
      </c>
      <c r="G20" s="15">
        <v>2700</v>
      </c>
      <c r="H20" s="16">
        <v>688.8</v>
      </c>
      <c r="I20" s="16"/>
      <c r="J20" s="16"/>
      <c r="K20" s="15">
        <f t="shared" si="1"/>
        <v>3388.8</v>
      </c>
      <c r="L20" s="15">
        <v>155.9</v>
      </c>
    </row>
    <row r="21" spans="1:12" x14ac:dyDescent="0.2">
      <c r="A21" s="7">
        <v>18</v>
      </c>
      <c r="B21" s="8" t="s">
        <v>29</v>
      </c>
      <c r="C21" s="9">
        <v>6400</v>
      </c>
      <c r="D21" s="9"/>
      <c r="E21" s="9">
        <f t="shared" si="0"/>
        <v>6400</v>
      </c>
      <c r="F21" s="10">
        <v>2599.7199999999998</v>
      </c>
      <c r="G21" s="15">
        <v>2700</v>
      </c>
      <c r="H21" s="16">
        <v>1123.2</v>
      </c>
      <c r="I21" s="16"/>
      <c r="J21" s="16"/>
      <c r="K21" s="15">
        <f t="shared" si="1"/>
        <v>3823.2</v>
      </c>
      <c r="L21" s="15"/>
    </row>
    <row r="22" spans="1:12" x14ac:dyDescent="0.2">
      <c r="A22" s="7">
        <v>19</v>
      </c>
      <c r="B22" s="8" t="s">
        <v>30</v>
      </c>
      <c r="C22" s="9">
        <v>6400</v>
      </c>
      <c r="D22" s="9"/>
      <c r="E22" s="9">
        <f t="shared" si="0"/>
        <v>6400</v>
      </c>
      <c r="F22" s="10">
        <v>2791.86</v>
      </c>
      <c r="G22" s="15">
        <v>2700</v>
      </c>
      <c r="H22" s="16">
        <v>112</v>
      </c>
      <c r="I22" s="16"/>
      <c r="J22" s="16"/>
      <c r="K22" s="15">
        <f t="shared" si="1"/>
        <v>2812</v>
      </c>
      <c r="L22" s="15">
        <v>151.44999999999999</v>
      </c>
    </row>
    <row r="23" spans="1:12" x14ac:dyDescent="0.2">
      <c r="A23" s="7">
        <v>20</v>
      </c>
      <c r="B23" s="8" t="s">
        <v>31</v>
      </c>
      <c r="C23" s="9">
        <v>6400</v>
      </c>
      <c r="D23" s="9">
        <v>2105.4</v>
      </c>
      <c r="E23" s="9">
        <f t="shared" si="0"/>
        <v>8505.4</v>
      </c>
      <c r="F23" s="10">
        <v>3755.32</v>
      </c>
      <c r="G23" s="15">
        <v>2700</v>
      </c>
      <c r="H23" s="16">
        <v>288</v>
      </c>
      <c r="I23" s="16"/>
      <c r="J23" s="16"/>
      <c r="K23" s="15">
        <f t="shared" si="1"/>
        <v>2988</v>
      </c>
      <c r="L23" s="15">
        <v>316.55</v>
      </c>
    </row>
    <row r="24" spans="1:12" x14ac:dyDescent="0.2">
      <c r="A24" s="7">
        <v>21</v>
      </c>
      <c r="B24" s="8" t="s">
        <v>32</v>
      </c>
      <c r="C24" s="9">
        <v>6400</v>
      </c>
      <c r="D24" s="9">
        <v>1435.5</v>
      </c>
      <c r="E24" s="9">
        <f t="shared" si="0"/>
        <v>7835.5</v>
      </c>
      <c r="F24" s="10">
        <f>2540.42+818.23</f>
        <v>3358.65</v>
      </c>
      <c r="G24" s="15">
        <v>2700</v>
      </c>
      <c r="H24" s="16">
        <v>787.2</v>
      </c>
      <c r="I24" s="16"/>
      <c r="J24" s="16"/>
      <c r="K24" s="15">
        <f t="shared" si="1"/>
        <v>3487.2</v>
      </c>
      <c r="L24" s="15"/>
    </row>
    <row r="25" spans="1:12" x14ac:dyDescent="0.2">
      <c r="A25" s="7">
        <v>22</v>
      </c>
      <c r="B25" s="8" t="s">
        <v>33</v>
      </c>
      <c r="C25" s="9">
        <v>6400</v>
      </c>
      <c r="D25" s="9">
        <v>957</v>
      </c>
      <c r="E25" s="9">
        <f t="shared" si="0"/>
        <v>7357</v>
      </c>
      <c r="F25" s="10">
        <v>3148.89</v>
      </c>
      <c r="G25" s="15">
        <v>2700</v>
      </c>
      <c r="H25" s="16">
        <v>216</v>
      </c>
      <c r="I25" s="16"/>
      <c r="J25" s="16"/>
      <c r="K25" s="15">
        <f t="shared" si="1"/>
        <v>2916</v>
      </c>
      <c r="L25" s="15">
        <v>500</v>
      </c>
    </row>
    <row r="26" spans="1:12" x14ac:dyDescent="0.2">
      <c r="A26" s="7">
        <v>23</v>
      </c>
      <c r="B26" s="8" t="s">
        <v>34</v>
      </c>
      <c r="C26" s="9">
        <v>6400</v>
      </c>
      <c r="D26" s="9">
        <v>478.5</v>
      </c>
      <c r="E26" s="9">
        <f t="shared" si="0"/>
        <v>6878.5</v>
      </c>
      <c r="F26" s="10">
        <v>2564.6999999999998</v>
      </c>
      <c r="G26" s="15">
        <v>2700</v>
      </c>
      <c r="H26" s="16">
        <v>340.8</v>
      </c>
      <c r="I26" s="16"/>
      <c r="J26" s="16"/>
      <c r="K26" s="15">
        <f t="shared" si="1"/>
        <v>3040.8</v>
      </c>
      <c r="L26" s="15"/>
    </row>
    <row r="27" spans="1:12" x14ac:dyDescent="0.2">
      <c r="A27" s="7">
        <v>24</v>
      </c>
      <c r="B27" s="8" t="s">
        <v>35</v>
      </c>
      <c r="C27" s="9">
        <v>6400</v>
      </c>
      <c r="D27" s="9"/>
      <c r="E27" s="9">
        <f t="shared" si="0"/>
        <v>6400</v>
      </c>
      <c r="F27" s="10">
        <v>2429.3000000000002</v>
      </c>
      <c r="G27" s="15">
        <v>2700</v>
      </c>
      <c r="H27" s="16">
        <v>516.79999999999995</v>
      </c>
      <c r="I27" s="16"/>
      <c r="J27" s="16"/>
      <c r="K27" s="15">
        <f t="shared" si="1"/>
        <v>3216.8</v>
      </c>
      <c r="L27" s="15">
        <v>679.15</v>
      </c>
    </row>
    <row r="28" spans="1:12" x14ac:dyDescent="0.2">
      <c r="A28" s="7">
        <v>25</v>
      </c>
      <c r="B28" s="8" t="s">
        <v>36</v>
      </c>
      <c r="C28" s="9">
        <v>6400</v>
      </c>
      <c r="D28" s="9">
        <v>957</v>
      </c>
      <c r="E28" s="9">
        <f t="shared" si="0"/>
        <v>7357</v>
      </c>
      <c r="F28" s="10">
        <v>3143.01</v>
      </c>
      <c r="G28" s="15">
        <v>2700</v>
      </c>
      <c r="H28" s="16">
        <f>170.4+56.8</f>
        <v>227.2</v>
      </c>
      <c r="I28" s="16"/>
      <c r="J28" s="16"/>
      <c r="K28" s="15">
        <f t="shared" si="1"/>
        <v>2927.2</v>
      </c>
      <c r="L28" s="15"/>
    </row>
    <row r="29" spans="1:12" x14ac:dyDescent="0.2">
      <c r="A29" s="7">
        <v>26</v>
      </c>
      <c r="B29" s="8" t="s">
        <v>37</v>
      </c>
      <c r="C29" s="9">
        <v>6400</v>
      </c>
      <c r="D29" s="9"/>
      <c r="E29" s="9">
        <f t="shared" si="0"/>
        <v>6400</v>
      </c>
      <c r="F29" s="10">
        <v>2522.96</v>
      </c>
      <c r="G29" s="15">
        <v>2700</v>
      </c>
      <c r="H29" s="16">
        <v>312</v>
      </c>
      <c r="I29" s="16"/>
      <c r="J29" s="16"/>
      <c r="K29" s="15">
        <f t="shared" si="1"/>
        <v>3012</v>
      </c>
      <c r="L29" s="15">
        <v>530.54999999999995</v>
      </c>
    </row>
    <row r="30" spans="1:12" x14ac:dyDescent="0.2">
      <c r="A30" s="7">
        <v>27</v>
      </c>
      <c r="B30" s="8" t="s">
        <v>38</v>
      </c>
      <c r="C30" s="9">
        <v>6400</v>
      </c>
      <c r="D30" s="9">
        <v>957</v>
      </c>
      <c r="E30" s="9">
        <f t="shared" si="0"/>
        <v>7357</v>
      </c>
      <c r="F30" s="10">
        <v>3135.23</v>
      </c>
      <c r="G30" s="15">
        <v>2700</v>
      </c>
      <c r="H30" s="16">
        <v>196.8</v>
      </c>
      <c r="I30" s="16"/>
      <c r="J30" s="16"/>
      <c r="K30" s="15">
        <f t="shared" si="1"/>
        <v>2896.8</v>
      </c>
      <c r="L30" s="15"/>
    </row>
    <row r="31" spans="1:12" x14ac:dyDescent="0.2">
      <c r="A31" s="7">
        <v>28</v>
      </c>
      <c r="B31" s="8" t="s">
        <v>39</v>
      </c>
      <c r="C31" s="9">
        <v>6400</v>
      </c>
      <c r="D31" s="9">
        <v>478.5</v>
      </c>
      <c r="E31" s="9">
        <f t="shared" si="0"/>
        <v>6878.5</v>
      </c>
      <c r="F31" s="10">
        <v>2893.96</v>
      </c>
      <c r="G31" s="15">
        <v>2700</v>
      </c>
      <c r="H31" s="16">
        <v>96.8</v>
      </c>
      <c r="I31" s="16"/>
      <c r="J31" s="16"/>
      <c r="K31" s="15">
        <f t="shared" si="1"/>
        <v>2796.8</v>
      </c>
      <c r="L31" s="15"/>
    </row>
    <row r="32" spans="1:12" x14ac:dyDescent="0.2">
      <c r="A32" s="7">
        <v>29</v>
      </c>
      <c r="B32" s="8" t="s">
        <v>40</v>
      </c>
      <c r="C32" s="9">
        <v>6400</v>
      </c>
      <c r="D32" s="9"/>
      <c r="E32" s="9">
        <f t="shared" si="0"/>
        <v>6400</v>
      </c>
      <c r="F32" s="10">
        <v>2449.0100000000002</v>
      </c>
      <c r="G32" s="15">
        <v>2700</v>
      </c>
      <c r="H32" s="16">
        <v>525.6</v>
      </c>
      <c r="I32" s="16"/>
      <c r="J32" s="16"/>
      <c r="K32" s="15">
        <f t="shared" si="1"/>
        <v>3225.6</v>
      </c>
      <c r="L32" s="15"/>
    </row>
    <row r="33" spans="1:12" x14ac:dyDescent="0.2">
      <c r="A33" s="7">
        <v>30</v>
      </c>
      <c r="B33" s="8" t="s">
        <v>41</v>
      </c>
      <c r="C33" s="9">
        <v>6400</v>
      </c>
      <c r="D33" s="9">
        <v>1148.4000000000001</v>
      </c>
      <c r="E33" s="9">
        <f t="shared" si="0"/>
        <v>7548.4</v>
      </c>
      <c r="F33" s="10">
        <v>3238.69</v>
      </c>
      <c r="G33" s="15">
        <v>2700</v>
      </c>
      <c r="H33" s="16">
        <v>792</v>
      </c>
      <c r="I33" s="16"/>
      <c r="J33" s="16"/>
      <c r="K33" s="15">
        <f t="shared" si="1"/>
        <v>3492</v>
      </c>
      <c r="L33" s="15"/>
    </row>
    <row r="34" spans="1:12" x14ac:dyDescent="0.2">
      <c r="A34" s="7">
        <v>31</v>
      </c>
      <c r="B34" s="8" t="s">
        <v>42</v>
      </c>
      <c r="C34" s="9">
        <v>6400</v>
      </c>
      <c r="D34" s="9">
        <v>957</v>
      </c>
      <c r="E34" s="9">
        <f t="shared" si="0"/>
        <v>7357</v>
      </c>
      <c r="F34" s="10">
        <v>3135.23</v>
      </c>
      <c r="G34" s="15">
        <v>2700</v>
      </c>
      <c r="H34" s="16">
        <v>291.2</v>
      </c>
      <c r="I34" s="16"/>
      <c r="J34" s="16"/>
      <c r="K34" s="15">
        <f t="shared" si="1"/>
        <v>2991.2</v>
      </c>
      <c r="L34" s="15"/>
    </row>
    <row r="35" spans="1:12" x14ac:dyDescent="0.2">
      <c r="A35" s="7">
        <v>32</v>
      </c>
      <c r="B35" s="8" t="s">
        <v>43</v>
      </c>
      <c r="C35" s="9">
        <v>6400</v>
      </c>
      <c r="D35" s="12"/>
      <c r="E35" s="9">
        <f t="shared" si="0"/>
        <v>6400</v>
      </c>
      <c r="F35" s="10">
        <v>2589.5700000000002</v>
      </c>
      <c r="G35" s="15">
        <v>2700</v>
      </c>
      <c r="H35" s="16">
        <v>1488</v>
      </c>
      <c r="I35" s="16"/>
      <c r="J35" s="16"/>
      <c r="K35" s="15">
        <f t="shared" si="1"/>
        <v>4188</v>
      </c>
      <c r="L35" s="15"/>
    </row>
    <row r="36" spans="1:12" x14ac:dyDescent="0.2">
      <c r="A36" s="7">
        <v>33</v>
      </c>
      <c r="B36" s="13" t="s">
        <v>44</v>
      </c>
      <c r="C36" s="9">
        <v>6400</v>
      </c>
      <c r="D36" s="9">
        <v>478.5</v>
      </c>
      <c r="E36" s="9">
        <f t="shared" si="0"/>
        <v>6878.5</v>
      </c>
      <c r="F36" s="10">
        <v>2725.93</v>
      </c>
      <c r="G36" s="15">
        <v>2700</v>
      </c>
      <c r="H36" s="16">
        <v>390.4</v>
      </c>
      <c r="I36" s="16"/>
      <c r="J36" s="16">
        <v>-50</v>
      </c>
      <c r="K36" s="15">
        <f t="shared" si="1"/>
        <v>3040.4</v>
      </c>
      <c r="L36" s="15"/>
    </row>
    <row r="37" spans="1:12" x14ac:dyDescent="0.2">
      <c r="A37" s="7">
        <v>34</v>
      </c>
      <c r="B37" s="13" t="s">
        <v>45</v>
      </c>
      <c r="C37" s="9">
        <v>6400</v>
      </c>
      <c r="D37" s="9">
        <v>1435.5</v>
      </c>
      <c r="E37" s="9">
        <f t="shared" si="0"/>
        <v>7835.5</v>
      </c>
      <c r="F37" s="10">
        <f>2541.16+818.23</f>
        <v>3359.39</v>
      </c>
      <c r="G37" s="15">
        <v>2700</v>
      </c>
      <c r="H37" s="16">
        <f>288+36</f>
        <v>324</v>
      </c>
      <c r="I37" s="16"/>
      <c r="J37" s="16"/>
      <c r="K37" s="15">
        <f t="shared" si="1"/>
        <v>3024</v>
      </c>
      <c r="L37" s="15"/>
    </row>
    <row r="38" spans="1:12" x14ac:dyDescent="0.2">
      <c r="A38" s="7">
        <v>35</v>
      </c>
      <c r="B38" s="13" t="s">
        <v>46</v>
      </c>
      <c r="C38" s="9">
        <v>6400</v>
      </c>
      <c r="D38" s="9">
        <v>478.5</v>
      </c>
      <c r="E38" s="9">
        <f t="shared" si="0"/>
        <v>6878.5</v>
      </c>
      <c r="F38" s="10">
        <v>2693.8</v>
      </c>
      <c r="G38" s="15">
        <v>2700</v>
      </c>
      <c r="H38" s="16">
        <v>304</v>
      </c>
      <c r="I38" s="16"/>
      <c r="J38" s="16"/>
      <c r="K38" s="15">
        <f t="shared" si="1"/>
        <v>3004</v>
      </c>
      <c r="L38" s="15"/>
    </row>
    <row r="39" spans="1:12" x14ac:dyDescent="0.2">
      <c r="A39" s="7">
        <v>36</v>
      </c>
      <c r="B39" s="13" t="s">
        <v>47</v>
      </c>
      <c r="C39" s="9">
        <v>6400</v>
      </c>
      <c r="D39" s="9">
        <v>478.5</v>
      </c>
      <c r="E39" s="9">
        <f t="shared" si="0"/>
        <v>6878.5</v>
      </c>
      <c r="F39" s="10">
        <v>2713.61</v>
      </c>
      <c r="G39" s="15">
        <v>2700</v>
      </c>
      <c r="H39" s="16">
        <v>488</v>
      </c>
      <c r="I39" s="16"/>
      <c r="J39" s="16"/>
      <c r="K39" s="15">
        <f t="shared" si="1"/>
        <v>3188</v>
      </c>
      <c r="L39" s="15"/>
    </row>
    <row r="40" spans="1:12" x14ac:dyDescent="0.2">
      <c r="A40" s="7">
        <v>37</v>
      </c>
      <c r="B40" s="13" t="s">
        <v>48</v>
      </c>
      <c r="C40" s="9">
        <v>6400</v>
      </c>
      <c r="D40" s="9">
        <v>478.5</v>
      </c>
      <c r="E40" s="9">
        <f t="shared" si="0"/>
        <v>6878.5</v>
      </c>
      <c r="F40" s="10">
        <v>2818.96</v>
      </c>
      <c r="G40" s="15">
        <v>2700</v>
      </c>
      <c r="H40" s="16">
        <v>341.6</v>
      </c>
      <c r="I40" s="16">
        <v>0</v>
      </c>
      <c r="J40" s="16"/>
      <c r="K40" s="15">
        <f t="shared" si="1"/>
        <v>3041.6</v>
      </c>
      <c r="L40" s="15">
        <v>119.59</v>
      </c>
    </row>
    <row r="41" spans="1:12" x14ac:dyDescent="0.2">
      <c r="K41" s="14"/>
    </row>
    <row r="44" spans="1:12" x14ac:dyDescent="0.2">
      <c r="A44" t="s">
        <v>49</v>
      </c>
      <c r="B44" t="s">
        <v>50</v>
      </c>
    </row>
    <row r="45" spans="1:12" x14ac:dyDescent="0.2">
      <c r="B45" t="s">
        <v>51</v>
      </c>
    </row>
    <row r="46" spans="1:12" x14ac:dyDescent="0.2">
      <c r="B46" t="s">
        <v>52</v>
      </c>
    </row>
    <row r="47" spans="1:12" x14ac:dyDescent="0.2">
      <c r="B47" t="s">
        <v>53</v>
      </c>
    </row>
    <row r="48" spans="1:12" x14ac:dyDescent="0.2">
      <c r="B48" t="s">
        <v>54</v>
      </c>
    </row>
    <row r="49" spans="2:2" x14ac:dyDescent="0.2">
      <c r="B49" t="s">
        <v>55</v>
      </c>
    </row>
  </sheetData>
  <mergeCells count="1">
    <mergeCell ref="A1:L1"/>
  </mergeCells>
  <pageMargins left="0.78749999999999998" right="0.78749999999999998" top="1.0249999999999999" bottom="1.0249999999999999" header="0.78749999999999998" footer="0.78749999999999998"/>
  <pageSetup paperSize="9" firstPageNumber="0" orientation="landscape" horizontalDpi="300" verticalDpi="300"/>
  <headerFooter>
    <oddHeader>&amp;C&amp;A</oddHeader>
    <oddFooter>&amp;CPagina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9BD698-5648-41D2-A4F6-2BA05A4603A7}">
  <dimension ref="A1:L49"/>
  <sheetViews>
    <sheetView zoomScaleNormal="100" workbookViewId="0">
      <selection activeCell="P14" sqref="P14"/>
    </sheetView>
  </sheetViews>
  <sheetFormatPr defaultRowHeight="12.75" x14ac:dyDescent="0.2"/>
  <cols>
    <col min="1" max="1" width="8.140625" customWidth="1"/>
    <col min="2" max="2" width="25.140625" customWidth="1"/>
    <col min="3" max="3" width="10.5703125" customWidth="1"/>
    <col min="4" max="4" width="11.28515625" customWidth="1"/>
    <col min="5" max="5" width="10.42578125" customWidth="1"/>
    <col min="6" max="6" width="11.85546875" customWidth="1"/>
    <col min="7" max="7" width="12.5703125" customWidth="1"/>
    <col min="8" max="8" width="11.28515625" customWidth="1"/>
    <col min="9" max="9" width="10.5703125" hidden="1" customWidth="1"/>
    <col min="10" max="10" width="11.42578125" customWidth="1"/>
    <col min="11" max="11" width="12.7109375" customWidth="1"/>
    <col min="14" max="1025" width="8.7109375" customWidth="1"/>
  </cols>
  <sheetData>
    <row r="1" spans="1:12" x14ac:dyDescent="0.2">
      <c r="A1" s="18" t="s">
        <v>62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</row>
    <row r="3" spans="1:12" ht="100.5" customHeight="1" x14ac:dyDescent="0.2">
      <c r="A3" s="1" t="s">
        <v>1</v>
      </c>
      <c r="B3" s="1" t="s">
        <v>2</v>
      </c>
      <c r="C3" s="2" t="s">
        <v>3</v>
      </c>
      <c r="D3" s="2" t="s">
        <v>4</v>
      </c>
      <c r="E3" s="1" t="s">
        <v>5</v>
      </c>
      <c r="F3" s="3" t="s">
        <v>6</v>
      </c>
      <c r="G3" s="4" t="s">
        <v>7</v>
      </c>
      <c r="H3" s="4" t="s">
        <v>8</v>
      </c>
      <c r="I3" s="4" t="s">
        <v>59</v>
      </c>
      <c r="J3" s="4" t="s">
        <v>9</v>
      </c>
      <c r="K3" s="5" t="s">
        <v>10</v>
      </c>
      <c r="L3" s="6" t="s">
        <v>11</v>
      </c>
    </row>
    <row r="4" spans="1:12" x14ac:dyDescent="0.2">
      <c r="A4" s="7">
        <v>1</v>
      </c>
      <c r="B4" s="8" t="s">
        <v>12</v>
      </c>
      <c r="C4" s="9">
        <v>6400</v>
      </c>
      <c r="D4" s="9">
        <v>2392.5</v>
      </c>
      <c r="E4" s="9">
        <f t="shared" ref="E4:E40" si="0">SUM(C4:D4)</f>
        <v>8792.5</v>
      </c>
      <c r="F4" s="10">
        <f>2512.23+1363.72</f>
        <v>3875.95</v>
      </c>
      <c r="G4" s="15">
        <v>2700</v>
      </c>
      <c r="H4" s="16">
        <v>640</v>
      </c>
      <c r="I4" s="16">
        <v>0</v>
      </c>
      <c r="J4" s="16"/>
      <c r="K4" s="15">
        <f t="shared" ref="K4:K40" si="1">SUM(G4:J4)</f>
        <v>3340</v>
      </c>
      <c r="L4" s="15"/>
    </row>
    <row r="5" spans="1:12" x14ac:dyDescent="0.2">
      <c r="A5" s="7">
        <v>2</v>
      </c>
      <c r="B5" s="8" t="s">
        <v>13</v>
      </c>
      <c r="C5" s="9">
        <v>6400</v>
      </c>
      <c r="D5" s="9">
        <v>1435.5</v>
      </c>
      <c r="E5" s="9">
        <f t="shared" si="0"/>
        <v>7835.5</v>
      </c>
      <c r="F5" s="10">
        <f>2541.16+818.23</f>
        <v>3359.39</v>
      </c>
      <c r="G5" s="15">
        <v>2700</v>
      </c>
      <c r="H5" s="16">
        <v>732</v>
      </c>
      <c r="I5" s="16"/>
      <c r="J5" s="16"/>
      <c r="K5" s="15">
        <f t="shared" si="1"/>
        <v>3432</v>
      </c>
      <c r="L5" s="15"/>
    </row>
    <row r="6" spans="1:12" x14ac:dyDescent="0.2">
      <c r="A6" s="7">
        <v>3</v>
      </c>
      <c r="B6" s="8" t="s">
        <v>14</v>
      </c>
      <c r="C6" s="9">
        <v>6400</v>
      </c>
      <c r="D6" s="9">
        <v>957</v>
      </c>
      <c r="E6" s="9">
        <f t="shared" si="0"/>
        <v>7357</v>
      </c>
      <c r="F6" s="10">
        <v>3135.23</v>
      </c>
      <c r="G6" s="15">
        <v>2700</v>
      </c>
      <c r="H6" s="16">
        <v>1180.8</v>
      </c>
      <c r="I6" s="16"/>
      <c r="J6" s="16"/>
      <c r="K6" s="15">
        <f t="shared" si="1"/>
        <v>3880.8</v>
      </c>
      <c r="L6" s="15"/>
    </row>
    <row r="7" spans="1:12" x14ac:dyDescent="0.2">
      <c r="A7" s="7">
        <v>4</v>
      </c>
      <c r="B7" s="8" t="s">
        <v>15</v>
      </c>
      <c r="C7" s="9">
        <v>6400</v>
      </c>
      <c r="D7" s="9"/>
      <c r="E7" s="9">
        <f t="shared" si="0"/>
        <v>6400</v>
      </c>
      <c r="F7" s="10">
        <v>2584.2399999999998</v>
      </c>
      <c r="G7" s="15">
        <v>2700</v>
      </c>
      <c r="H7" s="16">
        <v>648</v>
      </c>
      <c r="I7" s="16"/>
      <c r="J7" s="16"/>
      <c r="K7" s="15">
        <f t="shared" si="1"/>
        <v>3348</v>
      </c>
      <c r="L7" s="15"/>
    </row>
    <row r="8" spans="1:12" x14ac:dyDescent="0.2">
      <c r="A8" s="7">
        <v>5</v>
      </c>
      <c r="B8" s="8" t="s">
        <v>16</v>
      </c>
      <c r="C8" s="9">
        <v>6400</v>
      </c>
      <c r="D8" s="9"/>
      <c r="E8" s="9">
        <f t="shared" si="0"/>
        <v>6400</v>
      </c>
      <c r="F8" s="10">
        <v>2455.19</v>
      </c>
      <c r="G8" s="15">
        <v>2700</v>
      </c>
      <c r="H8" s="16">
        <v>88</v>
      </c>
      <c r="I8" s="16"/>
      <c r="J8" s="16"/>
      <c r="K8" s="15">
        <f t="shared" si="1"/>
        <v>2788</v>
      </c>
      <c r="L8" s="15"/>
    </row>
    <row r="9" spans="1:12" x14ac:dyDescent="0.2">
      <c r="A9" s="7">
        <v>6</v>
      </c>
      <c r="B9" s="8" t="s">
        <v>17</v>
      </c>
      <c r="C9" s="9">
        <v>6400</v>
      </c>
      <c r="D9" s="9"/>
      <c r="E9" s="9">
        <f t="shared" si="0"/>
        <v>6400</v>
      </c>
      <c r="F9" s="10">
        <v>2590.96</v>
      </c>
      <c r="G9" s="15">
        <v>2700</v>
      </c>
      <c r="H9" s="16">
        <v>796.8</v>
      </c>
      <c r="I9" s="16"/>
      <c r="J9" s="16"/>
      <c r="K9" s="15">
        <f t="shared" si="1"/>
        <v>3496.8</v>
      </c>
      <c r="L9" s="15"/>
    </row>
    <row r="10" spans="1:12" x14ac:dyDescent="0.2">
      <c r="A10" s="7">
        <v>7</v>
      </c>
      <c r="B10" s="8" t="s">
        <v>18</v>
      </c>
      <c r="C10" s="9">
        <v>6400</v>
      </c>
      <c r="D10" s="9">
        <v>1435.5</v>
      </c>
      <c r="E10" s="9">
        <f t="shared" si="0"/>
        <v>7835.5</v>
      </c>
      <c r="F10" s="10">
        <f>2541.16+818.23</f>
        <v>3359.39</v>
      </c>
      <c r="G10" s="15">
        <v>2700</v>
      </c>
      <c r="H10" s="16">
        <v>1176</v>
      </c>
      <c r="I10" s="16"/>
      <c r="J10" s="16"/>
      <c r="K10" s="15">
        <f t="shared" si="1"/>
        <v>3876</v>
      </c>
      <c r="L10" s="15"/>
    </row>
    <row r="11" spans="1:12" x14ac:dyDescent="0.2">
      <c r="A11" s="7">
        <v>8</v>
      </c>
      <c r="B11" s="8" t="s">
        <v>19</v>
      </c>
      <c r="C11" s="9">
        <v>6400</v>
      </c>
      <c r="D11" s="9">
        <v>1148.4000000000001</v>
      </c>
      <c r="E11" s="9">
        <f t="shared" si="0"/>
        <v>7548.4</v>
      </c>
      <c r="F11" s="10">
        <v>3140.68</v>
      </c>
      <c r="G11" s="15">
        <v>2700</v>
      </c>
      <c r="H11" s="16">
        <v>730.4</v>
      </c>
      <c r="I11" s="16"/>
      <c r="J11" s="16"/>
      <c r="K11" s="15">
        <f t="shared" si="1"/>
        <v>3430.4</v>
      </c>
      <c r="L11" s="15"/>
    </row>
    <row r="12" spans="1:12" x14ac:dyDescent="0.2">
      <c r="A12" s="7">
        <v>9</v>
      </c>
      <c r="B12" s="8" t="s">
        <v>20</v>
      </c>
      <c r="C12" s="9">
        <v>6400</v>
      </c>
      <c r="D12" s="9"/>
      <c r="E12" s="9">
        <f t="shared" si="0"/>
        <v>6400</v>
      </c>
      <c r="F12" s="10">
        <v>2589.5700000000002</v>
      </c>
      <c r="G12" s="15">
        <v>2700</v>
      </c>
      <c r="H12" s="16">
        <v>331.2</v>
      </c>
      <c r="I12" s="16"/>
      <c r="J12" s="16"/>
      <c r="K12" s="15">
        <f t="shared" si="1"/>
        <v>3031.2</v>
      </c>
      <c r="L12" s="15"/>
    </row>
    <row r="13" spans="1:12" x14ac:dyDescent="0.2">
      <c r="A13" s="7">
        <v>10</v>
      </c>
      <c r="B13" s="8" t="s">
        <v>21</v>
      </c>
      <c r="C13" s="9">
        <v>6400</v>
      </c>
      <c r="D13" s="9"/>
      <c r="E13" s="9">
        <f t="shared" si="0"/>
        <v>6400</v>
      </c>
      <c r="F13" s="10">
        <v>2616.21</v>
      </c>
      <c r="G13" s="15">
        <v>2700</v>
      </c>
      <c r="H13" s="16">
        <v>416</v>
      </c>
      <c r="I13" s="16"/>
      <c r="J13" s="16"/>
      <c r="K13" s="15">
        <f t="shared" si="1"/>
        <v>3116</v>
      </c>
      <c r="L13" s="15">
        <v>352.5</v>
      </c>
    </row>
    <row r="14" spans="1:12" x14ac:dyDescent="0.2">
      <c r="A14" s="7">
        <v>11</v>
      </c>
      <c r="B14" s="8" t="s">
        <v>22</v>
      </c>
      <c r="C14" s="9">
        <v>6400</v>
      </c>
      <c r="D14" s="9"/>
      <c r="E14" s="9">
        <f t="shared" si="0"/>
        <v>6400</v>
      </c>
      <c r="F14" s="10">
        <v>2599.7199999999998</v>
      </c>
      <c r="G14" s="15">
        <v>2700</v>
      </c>
      <c r="H14" s="16">
        <v>280.8</v>
      </c>
      <c r="I14" s="16"/>
      <c r="J14" s="16"/>
      <c r="K14" s="15">
        <f t="shared" si="1"/>
        <v>2980.8</v>
      </c>
      <c r="L14" s="15"/>
    </row>
    <row r="15" spans="1:12" x14ac:dyDescent="0.2">
      <c r="A15" s="7">
        <v>12</v>
      </c>
      <c r="B15" s="8" t="s">
        <v>23</v>
      </c>
      <c r="C15" s="9">
        <v>6400</v>
      </c>
      <c r="D15" s="9"/>
      <c r="E15" s="9">
        <f t="shared" si="0"/>
        <v>6400</v>
      </c>
      <c r="F15" s="10">
        <v>2587.5300000000002</v>
      </c>
      <c r="G15" s="15">
        <v>2700</v>
      </c>
      <c r="H15" s="16">
        <v>300.8</v>
      </c>
      <c r="I15" s="16"/>
      <c r="J15" s="16"/>
      <c r="K15" s="15">
        <f t="shared" si="1"/>
        <v>3000.8</v>
      </c>
      <c r="L15" s="15"/>
    </row>
    <row r="16" spans="1:12" x14ac:dyDescent="0.2">
      <c r="A16" s="7">
        <v>13</v>
      </c>
      <c r="B16" s="8" t="s">
        <v>24</v>
      </c>
      <c r="C16" s="9">
        <v>6400</v>
      </c>
      <c r="D16" s="9"/>
      <c r="E16" s="9">
        <f t="shared" si="0"/>
        <v>6400</v>
      </c>
      <c r="F16" s="10">
        <v>2584.2399999999998</v>
      </c>
      <c r="G16" s="15">
        <v>2700</v>
      </c>
      <c r="H16" s="16">
        <v>316.8</v>
      </c>
      <c r="I16" s="16"/>
      <c r="J16" s="16"/>
      <c r="K16" s="15">
        <f t="shared" si="1"/>
        <v>3016.8</v>
      </c>
      <c r="L16" s="15"/>
    </row>
    <row r="17" spans="1:12" x14ac:dyDescent="0.2">
      <c r="A17" s="7">
        <v>14</v>
      </c>
      <c r="B17" s="8" t="s">
        <v>25</v>
      </c>
      <c r="C17" s="9">
        <v>6400</v>
      </c>
      <c r="D17" s="9"/>
      <c r="E17" s="9">
        <f t="shared" si="0"/>
        <v>6400</v>
      </c>
      <c r="F17" s="10">
        <v>2584.2399999999998</v>
      </c>
      <c r="G17" s="15">
        <v>2700</v>
      </c>
      <c r="H17" s="16">
        <v>934.4</v>
      </c>
      <c r="I17" s="16"/>
      <c r="J17" s="16"/>
      <c r="K17" s="15">
        <f t="shared" si="1"/>
        <v>3634.4</v>
      </c>
      <c r="L17" s="15"/>
    </row>
    <row r="18" spans="1:12" x14ac:dyDescent="0.2">
      <c r="A18" s="7">
        <v>15</v>
      </c>
      <c r="B18" s="8" t="s">
        <v>26</v>
      </c>
      <c r="C18" s="9">
        <v>6400</v>
      </c>
      <c r="D18" s="9">
        <v>1626.9</v>
      </c>
      <c r="E18" s="9">
        <f t="shared" si="0"/>
        <v>8026.9</v>
      </c>
      <c r="F18" s="10">
        <f>2747.8+927.33</f>
        <v>3675.13</v>
      </c>
      <c r="G18" s="15">
        <v>2700</v>
      </c>
      <c r="H18" s="16">
        <v>390.4</v>
      </c>
      <c r="I18" s="16"/>
      <c r="J18" s="16"/>
      <c r="K18" s="15">
        <f t="shared" si="1"/>
        <v>3090.4</v>
      </c>
      <c r="L18" s="15">
        <v>923.7</v>
      </c>
    </row>
    <row r="19" spans="1:12" x14ac:dyDescent="0.2">
      <c r="A19" s="7">
        <v>16</v>
      </c>
      <c r="B19" s="8" t="s">
        <v>27</v>
      </c>
      <c r="C19" s="9">
        <v>6400</v>
      </c>
      <c r="D19" s="9">
        <v>478.5</v>
      </c>
      <c r="E19" s="9">
        <f t="shared" si="0"/>
        <v>6878.5</v>
      </c>
      <c r="F19" s="10">
        <v>2747.38</v>
      </c>
      <c r="G19" s="15">
        <v>2700</v>
      </c>
      <c r="H19" s="16">
        <v>885.6</v>
      </c>
      <c r="I19" s="16"/>
      <c r="J19" s="16"/>
      <c r="K19" s="15">
        <f t="shared" si="1"/>
        <v>3585.6</v>
      </c>
      <c r="L19" s="15"/>
    </row>
    <row r="20" spans="1:12" x14ac:dyDescent="0.2">
      <c r="A20" s="7">
        <v>17</v>
      </c>
      <c r="B20" s="8" t="s">
        <v>28</v>
      </c>
      <c r="C20" s="9">
        <v>6400</v>
      </c>
      <c r="D20" s="9">
        <v>1435.5</v>
      </c>
      <c r="E20" s="9">
        <f t="shared" si="0"/>
        <v>7835.5</v>
      </c>
      <c r="F20" s="10">
        <f>2747.2+818.23</f>
        <v>3565.43</v>
      </c>
      <c r="G20" s="15">
        <v>2700</v>
      </c>
      <c r="H20" s="16">
        <v>787.2</v>
      </c>
      <c r="I20" s="16"/>
      <c r="J20" s="16"/>
      <c r="K20" s="15">
        <f t="shared" si="1"/>
        <v>3487.2</v>
      </c>
      <c r="L20" s="15"/>
    </row>
    <row r="21" spans="1:12" x14ac:dyDescent="0.2">
      <c r="A21" s="7">
        <v>18</v>
      </c>
      <c r="B21" s="8" t="s">
        <v>29</v>
      </c>
      <c r="C21" s="9">
        <v>6400</v>
      </c>
      <c r="D21" s="9"/>
      <c r="E21" s="9">
        <f t="shared" si="0"/>
        <v>6400</v>
      </c>
      <c r="F21" s="10">
        <v>2599.7199999999998</v>
      </c>
      <c r="G21" s="15">
        <v>2700</v>
      </c>
      <c r="H21" s="16">
        <v>1248</v>
      </c>
      <c r="I21" s="16"/>
      <c r="J21" s="16"/>
      <c r="K21" s="15">
        <f t="shared" si="1"/>
        <v>3948</v>
      </c>
      <c r="L21" s="15"/>
    </row>
    <row r="22" spans="1:12" x14ac:dyDescent="0.2">
      <c r="A22" s="7">
        <v>19</v>
      </c>
      <c r="B22" s="8" t="s">
        <v>30</v>
      </c>
      <c r="C22" s="9">
        <v>6400</v>
      </c>
      <c r="D22" s="9"/>
      <c r="E22" s="9">
        <f t="shared" si="0"/>
        <v>6400</v>
      </c>
      <c r="F22" s="10">
        <v>2791.86</v>
      </c>
      <c r="G22" s="15">
        <v>2700</v>
      </c>
      <c r="H22" s="16">
        <v>160</v>
      </c>
      <c r="I22" s="16"/>
      <c r="J22" s="16"/>
      <c r="K22" s="15">
        <f t="shared" si="1"/>
        <v>2860</v>
      </c>
      <c r="L22" s="15"/>
    </row>
    <row r="23" spans="1:12" x14ac:dyDescent="0.2">
      <c r="A23" s="7">
        <v>20</v>
      </c>
      <c r="B23" s="8" t="s">
        <v>31</v>
      </c>
      <c r="C23" s="9">
        <v>6400</v>
      </c>
      <c r="D23" s="9">
        <v>2105.4</v>
      </c>
      <c r="E23" s="9">
        <f t="shared" si="0"/>
        <v>8505.4</v>
      </c>
      <c r="F23" s="10">
        <v>3755.32</v>
      </c>
      <c r="G23" s="15">
        <v>2700</v>
      </c>
      <c r="H23" s="16">
        <v>272</v>
      </c>
      <c r="I23" s="16"/>
      <c r="J23" s="16"/>
      <c r="K23" s="15">
        <f t="shared" si="1"/>
        <v>2972</v>
      </c>
      <c r="L23" s="15"/>
    </row>
    <row r="24" spans="1:12" x14ac:dyDescent="0.2">
      <c r="A24" s="7">
        <v>21</v>
      </c>
      <c r="B24" s="8" t="s">
        <v>32</v>
      </c>
      <c r="C24" s="9">
        <v>6400</v>
      </c>
      <c r="D24" s="9">
        <v>1435.5</v>
      </c>
      <c r="E24" s="9">
        <f t="shared" si="0"/>
        <v>7835.5</v>
      </c>
      <c r="F24" s="10">
        <f>2540.42+818.23</f>
        <v>3358.65</v>
      </c>
      <c r="G24" s="15">
        <v>2700</v>
      </c>
      <c r="H24" s="16">
        <v>688.8</v>
      </c>
      <c r="I24" s="16"/>
      <c r="J24" s="16"/>
      <c r="K24" s="15">
        <f t="shared" si="1"/>
        <v>3388.8</v>
      </c>
      <c r="L24" s="15"/>
    </row>
    <row r="25" spans="1:12" x14ac:dyDescent="0.2">
      <c r="A25" s="7">
        <v>22</v>
      </c>
      <c r="B25" s="8" t="s">
        <v>33</v>
      </c>
      <c r="C25" s="9">
        <v>6400</v>
      </c>
      <c r="D25" s="9">
        <v>957</v>
      </c>
      <c r="E25" s="9">
        <f t="shared" si="0"/>
        <v>7357</v>
      </c>
      <c r="F25" s="10">
        <v>3148.89</v>
      </c>
      <c r="G25" s="15">
        <v>2700</v>
      </c>
      <c r="H25" s="16">
        <v>360</v>
      </c>
      <c r="I25" s="16"/>
      <c r="J25" s="16"/>
      <c r="K25" s="15">
        <f t="shared" si="1"/>
        <v>3060</v>
      </c>
      <c r="L25" s="15">
        <v>296.60000000000002</v>
      </c>
    </row>
    <row r="26" spans="1:12" x14ac:dyDescent="0.2">
      <c r="A26" s="7">
        <v>23</v>
      </c>
      <c r="B26" s="8" t="s">
        <v>34</v>
      </c>
      <c r="C26" s="9">
        <v>6400</v>
      </c>
      <c r="D26" s="9">
        <v>478.5</v>
      </c>
      <c r="E26" s="9">
        <f t="shared" si="0"/>
        <v>6878.5</v>
      </c>
      <c r="F26" s="10">
        <v>2564.6999999999998</v>
      </c>
      <c r="G26" s="15">
        <v>2700</v>
      </c>
      <c r="H26" s="16">
        <v>340.8</v>
      </c>
      <c r="I26" s="16"/>
      <c r="J26" s="16"/>
      <c r="K26" s="15">
        <f t="shared" si="1"/>
        <v>3040.8</v>
      </c>
      <c r="L26" s="15"/>
    </row>
    <row r="27" spans="1:12" x14ac:dyDescent="0.2">
      <c r="A27" s="7">
        <v>24</v>
      </c>
      <c r="B27" s="8" t="s">
        <v>35</v>
      </c>
      <c r="C27" s="9">
        <v>6400</v>
      </c>
      <c r="D27" s="9"/>
      <c r="E27" s="9">
        <f t="shared" si="0"/>
        <v>6400</v>
      </c>
      <c r="F27" s="10">
        <v>2429.3000000000002</v>
      </c>
      <c r="G27" s="15">
        <v>2700</v>
      </c>
      <c r="H27" s="16">
        <v>486.4</v>
      </c>
      <c r="I27" s="16"/>
      <c r="J27" s="16"/>
      <c r="K27" s="15">
        <f t="shared" si="1"/>
        <v>3186.4</v>
      </c>
      <c r="L27" s="15"/>
    </row>
    <row r="28" spans="1:12" x14ac:dyDescent="0.2">
      <c r="A28" s="7">
        <v>25</v>
      </c>
      <c r="B28" s="8" t="s">
        <v>36</v>
      </c>
      <c r="C28" s="9">
        <v>6400</v>
      </c>
      <c r="D28" s="9">
        <v>957</v>
      </c>
      <c r="E28" s="9">
        <f t="shared" si="0"/>
        <v>7357</v>
      </c>
      <c r="F28" s="10">
        <v>3143.01</v>
      </c>
      <c r="G28" s="15">
        <v>2700</v>
      </c>
      <c r="H28" s="16">
        <v>284</v>
      </c>
      <c r="I28" s="16"/>
      <c r="J28" s="16"/>
      <c r="K28" s="15">
        <f t="shared" si="1"/>
        <v>2984</v>
      </c>
      <c r="L28" s="15"/>
    </row>
    <row r="29" spans="1:12" x14ac:dyDescent="0.2">
      <c r="A29" s="7">
        <v>26</v>
      </c>
      <c r="B29" s="8" t="s">
        <v>37</v>
      </c>
      <c r="C29" s="9">
        <v>6400</v>
      </c>
      <c r="D29" s="9"/>
      <c r="E29" s="9">
        <f t="shared" si="0"/>
        <v>6400</v>
      </c>
      <c r="F29" s="10">
        <v>2522.96</v>
      </c>
      <c r="G29" s="15">
        <v>2700</v>
      </c>
      <c r="H29" s="16">
        <v>468</v>
      </c>
      <c r="I29" s="16"/>
      <c r="J29" s="16"/>
      <c r="K29" s="15">
        <f t="shared" si="1"/>
        <v>3168</v>
      </c>
      <c r="L29" s="15"/>
    </row>
    <row r="30" spans="1:12" x14ac:dyDescent="0.2">
      <c r="A30" s="7">
        <v>27</v>
      </c>
      <c r="B30" s="8" t="s">
        <v>38</v>
      </c>
      <c r="C30" s="9">
        <v>6400</v>
      </c>
      <c r="D30" s="9">
        <v>957</v>
      </c>
      <c r="E30" s="9">
        <f t="shared" si="0"/>
        <v>7357</v>
      </c>
      <c r="F30" s="10">
        <v>3135.23</v>
      </c>
      <c r="G30" s="15">
        <v>2700</v>
      </c>
      <c r="H30" s="16">
        <v>787.2</v>
      </c>
      <c r="I30" s="16"/>
      <c r="J30" s="16"/>
      <c r="K30" s="15">
        <f t="shared" si="1"/>
        <v>3487.2</v>
      </c>
      <c r="L30" s="15"/>
    </row>
    <row r="31" spans="1:12" x14ac:dyDescent="0.2">
      <c r="A31" s="7">
        <v>28</v>
      </c>
      <c r="B31" s="8" t="s">
        <v>39</v>
      </c>
      <c r="C31" s="9">
        <v>6400</v>
      </c>
      <c r="D31" s="9">
        <v>478.5</v>
      </c>
      <c r="E31" s="9">
        <f t="shared" si="0"/>
        <v>6878.5</v>
      </c>
      <c r="F31" s="10">
        <v>2893.96</v>
      </c>
      <c r="G31" s="15">
        <v>2700</v>
      </c>
      <c r="H31" s="16">
        <v>149.6</v>
      </c>
      <c r="I31" s="16"/>
      <c r="J31" s="16"/>
      <c r="K31" s="15">
        <f t="shared" si="1"/>
        <v>2849.6</v>
      </c>
      <c r="L31" s="15"/>
    </row>
    <row r="32" spans="1:12" x14ac:dyDescent="0.2">
      <c r="A32" s="7">
        <v>29</v>
      </c>
      <c r="B32" s="8" t="s">
        <v>40</v>
      </c>
      <c r="C32" s="9">
        <v>6400</v>
      </c>
      <c r="D32" s="9"/>
      <c r="E32" s="9">
        <f t="shared" si="0"/>
        <v>6400</v>
      </c>
      <c r="F32" s="10">
        <v>2449.0100000000002</v>
      </c>
      <c r="G32" s="15">
        <v>2700</v>
      </c>
      <c r="H32" s="16">
        <v>642.4</v>
      </c>
      <c r="I32" s="16"/>
      <c r="J32" s="16"/>
      <c r="K32" s="15">
        <f t="shared" si="1"/>
        <v>3342.4</v>
      </c>
      <c r="L32" s="15"/>
    </row>
    <row r="33" spans="1:12" x14ac:dyDescent="0.2">
      <c r="A33" s="7">
        <v>30</v>
      </c>
      <c r="B33" s="8" t="s">
        <v>41</v>
      </c>
      <c r="C33" s="9">
        <v>6400</v>
      </c>
      <c r="D33" s="9">
        <v>1148.4000000000001</v>
      </c>
      <c r="E33" s="9">
        <f t="shared" si="0"/>
        <v>7548.4</v>
      </c>
      <c r="F33" s="10">
        <v>3238.69</v>
      </c>
      <c r="G33" s="15">
        <v>2700</v>
      </c>
      <c r="H33" s="16">
        <v>440</v>
      </c>
      <c r="I33" s="16"/>
      <c r="J33" s="16"/>
      <c r="K33" s="15">
        <f t="shared" si="1"/>
        <v>3140</v>
      </c>
      <c r="L33" s="15"/>
    </row>
    <row r="34" spans="1:12" x14ac:dyDescent="0.2">
      <c r="A34" s="7">
        <v>31</v>
      </c>
      <c r="B34" s="8" t="s">
        <v>42</v>
      </c>
      <c r="C34" s="9">
        <v>6400</v>
      </c>
      <c r="D34" s="9">
        <v>957</v>
      </c>
      <c r="E34" s="9">
        <f t="shared" si="0"/>
        <v>7357</v>
      </c>
      <c r="F34" s="10">
        <v>3135.23</v>
      </c>
      <c r="G34" s="15">
        <v>2700</v>
      </c>
      <c r="H34" s="16">
        <v>582.4</v>
      </c>
      <c r="I34" s="16"/>
      <c r="J34" s="16"/>
      <c r="K34" s="15">
        <f t="shared" si="1"/>
        <v>3282.4</v>
      </c>
      <c r="L34" s="15"/>
    </row>
    <row r="35" spans="1:12" x14ac:dyDescent="0.2">
      <c r="A35" s="7">
        <v>32</v>
      </c>
      <c r="B35" s="8" t="s">
        <v>43</v>
      </c>
      <c r="C35" s="9">
        <v>6400</v>
      </c>
      <c r="D35" s="12"/>
      <c r="E35" s="9">
        <f t="shared" si="0"/>
        <v>6400</v>
      </c>
      <c r="F35" s="10">
        <v>2589.5700000000002</v>
      </c>
      <c r="G35" s="15">
        <v>2700</v>
      </c>
      <c r="H35" s="16">
        <v>1488</v>
      </c>
      <c r="I35" s="16"/>
      <c r="J35" s="16"/>
      <c r="K35" s="15">
        <f t="shared" si="1"/>
        <v>4188</v>
      </c>
      <c r="L35" s="15"/>
    </row>
    <row r="36" spans="1:12" x14ac:dyDescent="0.2">
      <c r="A36" s="7">
        <v>33</v>
      </c>
      <c r="B36" s="13" t="s">
        <v>44</v>
      </c>
      <c r="C36" s="9">
        <v>6400</v>
      </c>
      <c r="D36" s="9">
        <v>478.5</v>
      </c>
      <c r="E36" s="9">
        <f t="shared" si="0"/>
        <v>6878.5</v>
      </c>
      <c r="F36" s="10">
        <v>2725.93</v>
      </c>
      <c r="G36" s="15">
        <v>2700</v>
      </c>
      <c r="H36" s="16">
        <v>536.79999999999995</v>
      </c>
      <c r="I36" s="16"/>
      <c r="J36" s="16"/>
      <c r="K36" s="15">
        <f t="shared" si="1"/>
        <v>3236.8</v>
      </c>
      <c r="L36" s="15"/>
    </row>
    <row r="37" spans="1:12" x14ac:dyDescent="0.2">
      <c r="A37" s="7">
        <v>34</v>
      </c>
      <c r="B37" s="13" t="s">
        <v>45</v>
      </c>
      <c r="C37" s="9">
        <v>6400</v>
      </c>
      <c r="D37" s="9">
        <v>1435.5</v>
      </c>
      <c r="E37" s="9">
        <f t="shared" si="0"/>
        <v>7835.5</v>
      </c>
      <c r="F37" s="10">
        <f>2541.16+818.23</f>
        <v>3359.39</v>
      </c>
      <c r="G37" s="15">
        <v>2700</v>
      </c>
      <c r="H37" s="16">
        <v>504</v>
      </c>
      <c r="I37" s="16"/>
      <c r="J37" s="16"/>
      <c r="K37" s="15">
        <f t="shared" si="1"/>
        <v>3204</v>
      </c>
      <c r="L37" s="15"/>
    </row>
    <row r="38" spans="1:12" x14ac:dyDescent="0.2">
      <c r="A38" s="7">
        <v>35</v>
      </c>
      <c r="B38" s="13" t="s">
        <v>46</v>
      </c>
      <c r="C38" s="9">
        <v>6400</v>
      </c>
      <c r="D38" s="9">
        <v>478.5</v>
      </c>
      <c r="E38" s="9">
        <f t="shared" si="0"/>
        <v>6878.5</v>
      </c>
      <c r="F38" s="10">
        <v>2693.8</v>
      </c>
      <c r="G38" s="15">
        <v>2700</v>
      </c>
      <c r="H38" s="16">
        <v>486.4</v>
      </c>
      <c r="I38" s="16"/>
      <c r="J38" s="16"/>
      <c r="K38" s="15">
        <f t="shared" si="1"/>
        <v>3186.4</v>
      </c>
      <c r="L38" s="15"/>
    </row>
    <row r="39" spans="1:12" x14ac:dyDescent="0.2">
      <c r="A39" s="7">
        <v>36</v>
      </c>
      <c r="B39" s="13" t="s">
        <v>47</v>
      </c>
      <c r="C39" s="9">
        <v>6400</v>
      </c>
      <c r="D39" s="9">
        <v>478.5</v>
      </c>
      <c r="E39" s="9">
        <f t="shared" si="0"/>
        <v>6878.5</v>
      </c>
      <c r="F39" s="10">
        <v>2713.61</v>
      </c>
      <c r="G39" s="15">
        <v>2700</v>
      </c>
      <c r="H39" s="16">
        <v>732</v>
      </c>
      <c r="I39" s="16"/>
      <c r="J39" s="16"/>
      <c r="K39" s="15">
        <f t="shared" si="1"/>
        <v>3432</v>
      </c>
      <c r="L39" s="15"/>
    </row>
    <row r="40" spans="1:12" x14ac:dyDescent="0.2">
      <c r="A40" s="7">
        <v>37</v>
      </c>
      <c r="B40" s="13" t="s">
        <v>48</v>
      </c>
      <c r="C40" s="9">
        <v>6400</v>
      </c>
      <c r="D40" s="9">
        <v>478.5</v>
      </c>
      <c r="E40" s="9">
        <f t="shared" si="0"/>
        <v>6878.5</v>
      </c>
      <c r="F40" s="10">
        <v>2818.96</v>
      </c>
      <c r="G40" s="15">
        <v>2700</v>
      </c>
      <c r="H40" s="16">
        <v>585.6</v>
      </c>
      <c r="I40" s="16">
        <v>0</v>
      </c>
      <c r="J40" s="16"/>
      <c r="K40" s="15">
        <f t="shared" si="1"/>
        <v>3285.6</v>
      </c>
      <c r="L40" s="15">
        <v>476.39</v>
      </c>
    </row>
    <row r="41" spans="1:12" x14ac:dyDescent="0.2">
      <c r="K41" s="14"/>
    </row>
    <row r="44" spans="1:12" x14ac:dyDescent="0.2">
      <c r="A44" t="s">
        <v>49</v>
      </c>
      <c r="B44" t="s">
        <v>50</v>
      </c>
    </row>
    <row r="45" spans="1:12" x14ac:dyDescent="0.2">
      <c r="B45" t="s">
        <v>51</v>
      </c>
    </row>
    <row r="46" spans="1:12" x14ac:dyDescent="0.2">
      <c r="B46" t="s">
        <v>52</v>
      </c>
    </row>
    <row r="47" spans="1:12" x14ac:dyDescent="0.2">
      <c r="B47" t="s">
        <v>53</v>
      </c>
    </row>
    <row r="48" spans="1:12" x14ac:dyDescent="0.2">
      <c r="B48" t="s">
        <v>54</v>
      </c>
    </row>
    <row r="49" spans="2:2" x14ac:dyDescent="0.2">
      <c r="B49" t="s">
        <v>55</v>
      </c>
    </row>
  </sheetData>
  <mergeCells count="1">
    <mergeCell ref="A1:L1"/>
  </mergeCells>
  <pageMargins left="0.78749999999999998" right="0.78749999999999998" top="1.0249999999999999" bottom="1.0249999999999999" header="0.78749999999999998" footer="0.78749999999999998"/>
  <pageSetup paperSize="9" firstPageNumber="0" orientation="landscape" horizontalDpi="300" verticalDpi="300"/>
  <headerFooter>
    <oddHeader>&amp;C&amp;A</oddHeader>
    <oddFooter>&amp;CPagina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637EAD-A178-4B6B-B8EC-0AE87E58A74F}">
  <dimension ref="A1:L49"/>
  <sheetViews>
    <sheetView zoomScaleNormal="100" workbookViewId="0">
      <selection activeCell="S15" sqref="S15"/>
    </sheetView>
  </sheetViews>
  <sheetFormatPr defaultRowHeight="12.75" x14ac:dyDescent="0.2"/>
  <cols>
    <col min="1" max="1" width="8.140625" customWidth="1"/>
    <col min="2" max="2" width="25.140625" customWidth="1"/>
    <col min="3" max="3" width="10.5703125" customWidth="1"/>
    <col min="4" max="4" width="11.28515625" customWidth="1"/>
    <col min="5" max="5" width="10.42578125" customWidth="1"/>
    <col min="6" max="6" width="11.85546875" customWidth="1"/>
    <col min="7" max="7" width="12.5703125" customWidth="1"/>
    <col min="8" max="8" width="11.28515625" customWidth="1"/>
    <col min="9" max="9" width="10.5703125" hidden="1" customWidth="1"/>
    <col min="10" max="10" width="11.42578125" customWidth="1"/>
    <col min="11" max="11" width="12.7109375" customWidth="1"/>
    <col min="14" max="1025" width="8.7109375" customWidth="1"/>
  </cols>
  <sheetData>
    <row r="1" spans="1:12" x14ac:dyDescent="0.2">
      <c r="A1" s="18" t="s">
        <v>63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</row>
    <row r="3" spans="1:12" ht="100.5" customHeight="1" x14ac:dyDescent="0.2">
      <c r="A3" s="1" t="s">
        <v>1</v>
      </c>
      <c r="B3" s="1" t="s">
        <v>2</v>
      </c>
      <c r="C3" s="2" t="s">
        <v>3</v>
      </c>
      <c r="D3" s="2" t="s">
        <v>4</v>
      </c>
      <c r="E3" s="1" t="s">
        <v>5</v>
      </c>
      <c r="F3" s="3" t="s">
        <v>6</v>
      </c>
      <c r="G3" s="4" t="s">
        <v>7</v>
      </c>
      <c r="H3" s="4" t="s">
        <v>8</v>
      </c>
      <c r="I3" s="4" t="s">
        <v>59</v>
      </c>
      <c r="J3" s="4" t="s">
        <v>9</v>
      </c>
      <c r="K3" s="5" t="s">
        <v>10</v>
      </c>
      <c r="L3" s="6" t="s">
        <v>11</v>
      </c>
    </row>
    <row r="4" spans="1:12" x14ac:dyDescent="0.2">
      <c r="A4" s="7">
        <v>1</v>
      </c>
      <c r="B4" s="8" t="s">
        <v>12</v>
      </c>
      <c r="C4" s="9">
        <v>6400</v>
      </c>
      <c r="D4" s="9">
        <v>2392.5</v>
      </c>
      <c r="E4" s="9">
        <f t="shared" ref="E4:E40" si="0">SUM(C4:D4)</f>
        <v>8792.5</v>
      </c>
      <c r="F4" s="10">
        <f>2512.23+1363.72</f>
        <v>3875.95</v>
      </c>
      <c r="G4" s="15">
        <v>2700</v>
      </c>
      <c r="H4" s="16">
        <v>640</v>
      </c>
      <c r="I4" s="16">
        <v>0</v>
      </c>
      <c r="J4" s="16"/>
      <c r="K4" s="15">
        <f t="shared" ref="K4:K40" si="1">SUM(G4:J4)</f>
        <v>3340</v>
      </c>
      <c r="L4" s="15"/>
    </row>
    <row r="5" spans="1:12" x14ac:dyDescent="0.2">
      <c r="A5" s="7">
        <v>2</v>
      </c>
      <c r="B5" s="8" t="s">
        <v>13</v>
      </c>
      <c r="C5" s="9">
        <v>6400</v>
      </c>
      <c r="D5" s="9">
        <v>1435.5</v>
      </c>
      <c r="E5" s="9">
        <f t="shared" si="0"/>
        <v>7835.5</v>
      </c>
      <c r="F5" s="10">
        <f>2541.16+818.23</f>
        <v>3359.39</v>
      </c>
      <c r="G5" s="15">
        <v>2700</v>
      </c>
      <c r="H5" s="16">
        <v>732</v>
      </c>
      <c r="I5" s="16"/>
      <c r="J5" s="16"/>
      <c r="K5" s="15">
        <f t="shared" si="1"/>
        <v>3432</v>
      </c>
      <c r="L5" s="15"/>
    </row>
    <row r="6" spans="1:12" x14ac:dyDescent="0.2">
      <c r="A6" s="7">
        <v>3</v>
      </c>
      <c r="B6" s="8" t="s">
        <v>14</v>
      </c>
      <c r="C6" s="9">
        <v>6400</v>
      </c>
      <c r="D6" s="9">
        <v>957</v>
      </c>
      <c r="E6" s="9">
        <f t="shared" si="0"/>
        <v>7357</v>
      </c>
      <c r="F6" s="10">
        <v>3135.23</v>
      </c>
      <c r="G6" s="15">
        <v>2700</v>
      </c>
      <c r="H6" s="16">
        <v>885.6</v>
      </c>
      <c r="I6" s="16"/>
      <c r="J6" s="16"/>
      <c r="K6" s="15">
        <f t="shared" si="1"/>
        <v>3585.6</v>
      </c>
      <c r="L6" s="15"/>
    </row>
    <row r="7" spans="1:12" x14ac:dyDescent="0.2">
      <c r="A7" s="7">
        <v>4</v>
      </c>
      <c r="B7" s="8" t="s">
        <v>15</v>
      </c>
      <c r="C7" s="9">
        <v>6400</v>
      </c>
      <c r="D7" s="9"/>
      <c r="E7" s="9">
        <f t="shared" si="0"/>
        <v>6400</v>
      </c>
      <c r="F7" s="10">
        <v>2584.2399999999998</v>
      </c>
      <c r="G7" s="15">
        <v>2700</v>
      </c>
      <c r="H7" s="16">
        <v>720</v>
      </c>
      <c r="I7" s="16"/>
      <c r="J7" s="16"/>
      <c r="K7" s="15">
        <f t="shared" si="1"/>
        <v>3420</v>
      </c>
      <c r="L7" s="15"/>
    </row>
    <row r="8" spans="1:12" x14ac:dyDescent="0.2">
      <c r="A8" s="7">
        <v>5</v>
      </c>
      <c r="B8" s="8" t="s">
        <v>16</v>
      </c>
      <c r="C8" s="9">
        <v>6400</v>
      </c>
      <c r="D8" s="9"/>
      <c r="E8" s="9">
        <f t="shared" si="0"/>
        <v>6400</v>
      </c>
      <c r="F8" s="10">
        <v>2455.19</v>
      </c>
      <c r="G8" s="15">
        <v>2700</v>
      </c>
      <c r="H8" s="16">
        <v>80</v>
      </c>
      <c r="I8" s="16"/>
      <c r="J8" s="16"/>
      <c r="K8" s="15">
        <f t="shared" si="1"/>
        <v>2780</v>
      </c>
      <c r="L8" s="15"/>
    </row>
    <row r="9" spans="1:12" x14ac:dyDescent="0.2">
      <c r="A9" s="7">
        <v>6</v>
      </c>
      <c r="B9" s="8" t="s">
        <v>17</v>
      </c>
      <c r="C9" s="9">
        <v>6400</v>
      </c>
      <c r="D9" s="9"/>
      <c r="E9" s="9">
        <f t="shared" si="0"/>
        <v>6400</v>
      </c>
      <c r="F9" s="10">
        <v>2590.96</v>
      </c>
      <c r="G9" s="15">
        <v>2700</v>
      </c>
      <c r="H9" s="16">
        <v>597.6</v>
      </c>
      <c r="I9" s="16"/>
      <c r="J9" s="16"/>
      <c r="K9" s="15">
        <f t="shared" si="1"/>
        <v>3297.6</v>
      </c>
      <c r="L9" s="15"/>
    </row>
    <row r="10" spans="1:12" x14ac:dyDescent="0.2">
      <c r="A10" s="7">
        <v>7</v>
      </c>
      <c r="B10" s="8" t="s">
        <v>18</v>
      </c>
      <c r="C10" s="9">
        <v>6400</v>
      </c>
      <c r="D10" s="9">
        <v>1435.5</v>
      </c>
      <c r="E10" s="9">
        <f t="shared" si="0"/>
        <v>7835.5</v>
      </c>
      <c r="F10" s="10">
        <f>2541.16+818.23</f>
        <v>3359.39</v>
      </c>
      <c r="G10" s="15">
        <v>2700</v>
      </c>
      <c r="H10" s="16">
        <v>1176</v>
      </c>
      <c r="I10" s="16"/>
      <c r="J10" s="16"/>
      <c r="K10" s="15">
        <f t="shared" si="1"/>
        <v>3876</v>
      </c>
      <c r="L10" s="15"/>
    </row>
    <row r="11" spans="1:12" x14ac:dyDescent="0.2">
      <c r="A11" s="7">
        <v>8</v>
      </c>
      <c r="B11" s="8" t="s">
        <v>19</v>
      </c>
      <c r="C11" s="9">
        <v>6400</v>
      </c>
      <c r="D11" s="9">
        <v>1148.4000000000001</v>
      </c>
      <c r="E11" s="9">
        <f t="shared" si="0"/>
        <v>7548.4</v>
      </c>
      <c r="F11" s="10">
        <v>3140.68</v>
      </c>
      <c r="G11" s="15">
        <v>2700</v>
      </c>
      <c r="H11" s="16">
        <v>464.8</v>
      </c>
      <c r="I11" s="16"/>
      <c r="J11" s="16"/>
      <c r="K11" s="15">
        <f t="shared" si="1"/>
        <v>3164.8</v>
      </c>
      <c r="L11" s="15"/>
    </row>
    <row r="12" spans="1:12" x14ac:dyDescent="0.2">
      <c r="A12" s="7">
        <v>9</v>
      </c>
      <c r="B12" s="8" t="s">
        <v>20</v>
      </c>
      <c r="C12" s="9">
        <v>6400</v>
      </c>
      <c r="D12" s="9"/>
      <c r="E12" s="9">
        <f t="shared" si="0"/>
        <v>6400</v>
      </c>
      <c r="F12" s="10">
        <v>2589.5700000000002</v>
      </c>
      <c r="G12" s="15">
        <v>2700</v>
      </c>
      <c r="H12" s="16">
        <v>184</v>
      </c>
      <c r="I12" s="16"/>
      <c r="J12" s="16"/>
      <c r="K12" s="15">
        <f t="shared" si="1"/>
        <v>2884</v>
      </c>
      <c r="L12" s="15">
        <v>2411.4</v>
      </c>
    </row>
    <row r="13" spans="1:12" x14ac:dyDescent="0.2">
      <c r="A13" s="7">
        <v>10</v>
      </c>
      <c r="B13" s="8" t="s">
        <v>21</v>
      </c>
      <c r="C13" s="9">
        <v>6400</v>
      </c>
      <c r="D13" s="9"/>
      <c r="E13" s="9">
        <f t="shared" si="0"/>
        <v>6400</v>
      </c>
      <c r="F13" s="10">
        <v>2616.21</v>
      </c>
      <c r="G13" s="15">
        <v>2700</v>
      </c>
      <c r="H13" s="16">
        <v>364</v>
      </c>
      <c r="I13" s="16"/>
      <c r="J13" s="16"/>
      <c r="K13" s="15">
        <f t="shared" si="1"/>
        <v>3064</v>
      </c>
      <c r="L13" s="15">
        <v>187.2</v>
      </c>
    </row>
    <row r="14" spans="1:12" x14ac:dyDescent="0.2">
      <c r="A14" s="7">
        <v>11</v>
      </c>
      <c r="B14" s="8" t="s">
        <v>22</v>
      </c>
      <c r="C14" s="9">
        <v>6400</v>
      </c>
      <c r="D14" s="9"/>
      <c r="E14" s="9">
        <f t="shared" si="0"/>
        <v>6400</v>
      </c>
      <c r="F14" s="10">
        <v>2599.7199999999998</v>
      </c>
      <c r="G14" s="15">
        <v>2700</v>
      </c>
      <c r="H14" s="16">
        <v>216</v>
      </c>
      <c r="I14" s="16"/>
      <c r="J14" s="16"/>
      <c r="K14" s="15">
        <f t="shared" si="1"/>
        <v>2916</v>
      </c>
      <c r="L14" s="15"/>
    </row>
    <row r="15" spans="1:12" x14ac:dyDescent="0.2">
      <c r="A15" s="7">
        <v>12</v>
      </c>
      <c r="B15" s="8" t="s">
        <v>23</v>
      </c>
      <c r="C15" s="9">
        <v>6400</v>
      </c>
      <c r="D15" s="9"/>
      <c r="E15" s="9">
        <f t="shared" si="0"/>
        <v>6400</v>
      </c>
      <c r="F15" s="10">
        <v>2587.5300000000002</v>
      </c>
      <c r="G15" s="15">
        <v>2700</v>
      </c>
      <c r="H15" s="16">
        <v>300.8</v>
      </c>
      <c r="I15" s="16"/>
      <c r="J15" s="16"/>
      <c r="K15" s="15">
        <f t="shared" si="1"/>
        <v>3000.8</v>
      </c>
      <c r="L15" s="15"/>
    </row>
    <row r="16" spans="1:12" x14ac:dyDescent="0.2">
      <c r="A16" s="7">
        <v>13</v>
      </c>
      <c r="B16" s="8" t="s">
        <v>24</v>
      </c>
      <c r="C16" s="9">
        <v>6400</v>
      </c>
      <c r="D16" s="9"/>
      <c r="E16" s="9">
        <f t="shared" si="0"/>
        <v>6400</v>
      </c>
      <c r="F16" s="10">
        <v>2584.2399999999998</v>
      </c>
      <c r="G16" s="15">
        <v>2700</v>
      </c>
      <c r="H16" s="16">
        <v>237.60000000000002</v>
      </c>
      <c r="I16" s="16"/>
      <c r="J16" s="16"/>
      <c r="K16" s="15">
        <f t="shared" si="1"/>
        <v>2937.6</v>
      </c>
      <c r="L16" s="15"/>
    </row>
    <row r="17" spans="1:12" x14ac:dyDescent="0.2">
      <c r="A17" s="7">
        <v>14</v>
      </c>
      <c r="B17" s="8" t="s">
        <v>25</v>
      </c>
      <c r="C17" s="9">
        <v>6400</v>
      </c>
      <c r="D17" s="9"/>
      <c r="E17" s="9">
        <f t="shared" si="0"/>
        <v>6400</v>
      </c>
      <c r="F17" s="10">
        <v>2584.2399999999998</v>
      </c>
      <c r="G17" s="15">
        <v>2700</v>
      </c>
      <c r="H17" s="16">
        <v>1051.2</v>
      </c>
      <c r="I17" s="16"/>
      <c r="J17" s="16"/>
      <c r="K17" s="15">
        <f t="shared" si="1"/>
        <v>3751.2</v>
      </c>
      <c r="L17" s="15"/>
    </row>
    <row r="18" spans="1:12" x14ac:dyDescent="0.2">
      <c r="A18" s="7">
        <v>15</v>
      </c>
      <c r="B18" s="8" t="s">
        <v>26</v>
      </c>
      <c r="C18" s="9">
        <v>6400</v>
      </c>
      <c r="D18" s="9">
        <v>1626.9</v>
      </c>
      <c r="E18" s="9">
        <f t="shared" si="0"/>
        <v>8026.9</v>
      </c>
      <c r="F18" s="10">
        <f>2747.8+927.33</f>
        <v>3675.13</v>
      </c>
      <c r="G18" s="15">
        <v>2700</v>
      </c>
      <c r="H18" s="16">
        <v>439.20000000000005</v>
      </c>
      <c r="I18" s="16"/>
      <c r="J18" s="16"/>
      <c r="K18" s="15">
        <f t="shared" si="1"/>
        <v>3139.2</v>
      </c>
      <c r="L18" s="15"/>
    </row>
    <row r="19" spans="1:12" x14ac:dyDescent="0.2">
      <c r="A19" s="7">
        <v>16</v>
      </c>
      <c r="B19" s="8" t="s">
        <v>27</v>
      </c>
      <c r="C19" s="9">
        <v>6400</v>
      </c>
      <c r="D19" s="9">
        <v>478.5</v>
      </c>
      <c r="E19" s="9">
        <f t="shared" si="0"/>
        <v>6878.5</v>
      </c>
      <c r="F19" s="10">
        <v>2747.38</v>
      </c>
      <c r="G19" s="15">
        <v>2700</v>
      </c>
      <c r="H19" s="16">
        <v>1180.8</v>
      </c>
      <c r="I19" s="16"/>
      <c r="J19" s="16"/>
      <c r="K19" s="15">
        <f t="shared" si="1"/>
        <v>3880.8</v>
      </c>
      <c r="L19" s="15"/>
    </row>
    <row r="20" spans="1:12" x14ac:dyDescent="0.2">
      <c r="A20" s="7">
        <v>17</v>
      </c>
      <c r="B20" s="8" t="s">
        <v>28</v>
      </c>
      <c r="C20" s="9">
        <v>6400</v>
      </c>
      <c r="D20" s="9">
        <v>1435.5</v>
      </c>
      <c r="E20" s="9">
        <f t="shared" si="0"/>
        <v>7835.5</v>
      </c>
      <c r="F20" s="10">
        <f>2747.2+818.23</f>
        <v>3565.43</v>
      </c>
      <c r="G20" s="15">
        <v>2700</v>
      </c>
      <c r="H20" s="16">
        <v>885.6</v>
      </c>
      <c r="I20" s="16"/>
      <c r="J20" s="16"/>
      <c r="K20" s="15">
        <f t="shared" si="1"/>
        <v>3585.6</v>
      </c>
      <c r="L20" s="15"/>
    </row>
    <row r="21" spans="1:12" x14ac:dyDescent="0.2">
      <c r="A21" s="7">
        <v>18</v>
      </c>
      <c r="B21" s="8" t="s">
        <v>29</v>
      </c>
      <c r="C21" s="9">
        <v>6400</v>
      </c>
      <c r="D21" s="9"/>
      <c r="E21" s="9">
        <f t="shared" si="0"/>
        <v>6400</v>
      </c>
      <c r="F21" s="10">
        <v>2599.7199999999998</v>
      </c>
      <c r="G21" s="15">
        <v>2700</v>
      </c>
      <c r="H21" s="16">
        <v>811.2</v>
      </c>
      <c r="I21" s="16"/>
      <c r="J21" s="16"/>
      <c r="K21" s="15">
        <f t="shared" si="1"/>
        <v>3511.2</v>
      </c>
      <c r="L21" s="15"/>
    </row>
    <row r="22" spans="1:12" x14ac:dyDescent="0.2">
      <c r="A22" s="7">
        <v>19</v>
      </c>
      <c r="B22" s="8" t="s">
        <v>30</v>
      </c>
      <c r="C22" s="9">
        <v>6400</v>
      </c>
      <c r="D22" s="9"/>
      <c r="E22" s="9">
        <f t="shared" si="0"/>
        <v>6400</v>
      </c>
      <c r="F22" s="10">
        <v>2791.86</v>
      </c>
      <c r="G22" s="15">
        <v>2700</v>
      </c>
      <c r="H22" s="16">
        <v>160</v>
      </c>
      <c r="I22" s="16"/>
      <c r="J22" s="16"/>
      <c r="K22" s="15">
        <f t="shared" si="1"/>
        <v>2860</v>
      </c>
      <c r="L22" s="15"/>
    </row>
    <row r="23" spans="1:12" x14ac:dyDescent="0.2">
      <c r="A23" s="7">
        <v>20</v>
      </c>
      <c r="B23" s="8" t="s">
        <v>31</v>
      </c>
      <c r="C23" s="9">
        <v>6400</v>
      </c>
      <c r="D23" s="9">
        <v>2105.4</v>
      </c>
      <c r="E23" s="9">
        <f t="shared" si="0"/>
        <v>8505.4</v>
      </c>
      <c r="F23" s="10">
        <v>3755.32</v>
      </c>
      <c r="G23" s="15">
        <v>2700</v>
      </c>
      <c r="H23" s="16">
        <v>272</v>
      </c>
      <c r="I23" s="16"/>
      <c r="J23" s="16"/>
      <c r="K23" s="15">
        <f t="shared" si="1"/>
        <v>2972</v>
      </c>
      <c r="L23" s="15"/>
    </row>
    <row r="24" spans="1:12" x14ac:dyDescent="0.2">
      <c r="A24" s="7">
        <v>21</v>
      </c>
      <c r="B24" s="8" t="s">
        <v>32</v>
      </c>
      <c r="C24" s="9">
        <v>6400</v>
      </c>
      <c r="D24" s="9">
        <v>1435.5</v>
      </c>
      <c r="E24" s="9">
        <f t="shared" si="0"/>
        <v>7835.5</v>
      </c>
      <c r="F24" s="10">
        <f>2540.42+818.23</f>
        <v>3358.65</v>
      </c>
      <c r="G24" s="15">
        <v>2700</v>
      </c>
      <c r="H24" s="16">
        <v>590.4</v>
      </c>
      <c r="I24" s="16"/>
      <c r="J24" s="16"/>
      <c r="K24" s="15">
        <f t="shared" si="1"/>
        <v>3290.4</v>
      </c>
      <c r="L24" s="15"/>
    </row>
    <row r="25" spans="1:12" x14ac:dyDescent="0.2">
      <c r="A25" s="7">
        <v>22</v>
      </c>
      <c r="B25" s="8" t="s">
        <v>33</v>
      </c>
      <c r="C25" s="9">
        <v>6400</v>
      </c>
      <c r="D25" s="9">
        <v>957</v>
      </c>
      <c r="E25" s="9">
        <f t="shared" si="0"/>
        <v>7357</v>
      </c>
      <c r="F25" s="10">
        <v>3148.89</v>
      </c>
      <c r="G25" s="15">
        <v>2700</v>
      </c>
      <c r="H25" s="16">
        <v>360</v>
      </c>
      <c r="I25" s="16"/>
      <c r="J25" s="16"/>
      <c r="K25" s="15">
        <f t="shared" si="1"/>
        <v>3060</v>
      </c>
      <c r="L25" s="15"/>
    </row>
    <row r="26" spans="1:12" x14ac:dyDescent="0.2">
      <c r="A26" s="7">
        <v>23</v>
      </c>
      <c r="B26" s="8" t="s">
        <v>34</v>
      </c>
      <c r="C26" s="9">
        <v>6400</v>
      </c>
      <c r="D26" s="9">
        <v>478.5</v>
      </c>
      <c r="E26" s="9">
        <f t="shared" si="0"/>
        <v>6878.5</v>
      </c>
      <c r="F26" s="10">
        <v>2564.6999999999998</v>
      </c>
      <c r="G26" s="15">
        <v>2700</v>
      </c>
      <c r="H26" s="16">
        <v>568</v>
      </c>
      <c r="I26" s="16"/>
      <c r="J26" s="16"/>
      <c r="K26" s="15">
        <f t="shared" si="1"/>
        <v>3268</v>
      </c>
      <c r="L26" s="15"/>
    </row>
    <row r="27" spans="1:12" x14ac:dyDescent="0.2">
      <c r="A27" s="7">
        <v>24</v>
      </c>
      <c r="B27" s="8" t="s">
        <v>35</v>
      </c>
      <c r="C27" s="9">
        <v>6400</v>
      </c>
      <c r="D27" s="9"/>
      <c r="E27" s="9">
        <f t="shared" si="0"/>
        <v>6400</v>
      </c>
      <c r="F27" s="10">
        <v>2429.3000000000002</v>
      </c>
      <c r="G27" s="15">
        <v>2700</v>
      </c>
      <c r="H27" s="16">
        <v>577.6</v>
      </c>
      <c r="I27" s="16"/>
      <c r="J27" s="16"/>
      <c r="K27" s="15">
        <f t="shared" si="1"/>
        <v>3277.6</v>
      </c>
      <c r="L27" s="15">
        <v>211.85</v>
      </c>
    </row>
    <row r="28" spans="1:12" x14ac:dyDescent="0.2">
      <c r="A28" s="7">
        <v>25</v>
      </c>
      <c r="B28" s="8" t="s">
        <v>36</v>
      </c>
      <c r="C28" s="9">
        <v>6400</v>
      </c>
      <c r="D28" s="9">
        <v>957</v>
      </c>
      <c r="E28" s="9">
        <f t="shared" si="0"/>
        <v>7357</v>
      </c>
      <c r="F28" s="10">
        <v>3143.01</v>
      </c>
      <c r="G28" s="15">
        <v>2700</v>
      </c>
      <c r="H28" s="16">
        <v>284</v>
      </c>
      <c r="I28" s="16"/>
      <c r="J28" s="16"/>
      <c r="K28" s="15">
        <f t="shared" si="1"/>
        <v>2984</v>
      </c>
      <c r="L28" s="15"/>
    </row>
    <row r="29" spans="1:12" x14ac:dyDescent="0.2">
      <c r="A29" s="7">
        <v>26</v>
      </c>
      <c r="B29" s="8" t="s">
        <v>37</v>
      </c>
      <c r="C29" s="9">
        <v>6400</v>
      </c>
      <c r="D29" s="9"/>
      <c r="E29" s="9">
        <f t="shared" si="0"/>
        <v>6400</v>
      </c>
      <c r="F29" s="10">
        <v>2522.96</v>
      </c>
      <c r="G29" s="15">
        <v>2700</v>
      </c>
      <c r="H29" s="16">
        <v>208</v>
      </c>
      <c r="I29" s="16"/>
      <c r="J29" s="16"/>
      <c r="K29" s="15">
        <f t="shared" si="1"/>
        <v>2908</v>
      </c>
      <c r="L29" s="15"/>
    </row>
    <row r="30" spans="1:12" x14ac:dyDescent="0.2">
      <c r="A30" s="7">
        <v>27</v>
      </c>
      <c r="B30" s="8" t="s">
        <v>38</v>
      </c>
      <c r="C30" s="9">
        <v>6400</v>
      </c>
      <c r="D30" s="9">
        <v>957</v>
      </c>
      <c r="E30" s="9">
        <f t="shared" si="0"/>
        <v>7357</v>
      </c>
      <c r="F30" s="10">
        <v>3135.23</v>
      </c>
      <c r="G30" s="15">
        <v>2700</v>
      </c>
      <c r="H30" s="16">
        <v>656</v>
      </c>
      <c r="I30" s="16"/>
      <c r="J30" s="16"/>
      <c r="K30" s="15">
        <f t="shared" si="1"/>
        <v>3356</v>
      </c>
      <c r="L30" s="15"/>
    </row>
    <row r="31" spans="1:12" x14ac:dyDescent="0.2">
      <c r="A31" s="7">
        <v>28</v>
      </c>
      <c r="B31" s="8" t="s">
        <v>39</v>
      </c>
      <c r="C31" s="9">
        <v>6400</v>
      </c>
      <c r="D31" s="9">
        <v>478.5</v>
      </c>
      <c r="E31" s="9">
        <f t="shared" si="0"/>
        <v>6878.5</v>
      </c>
      <c r="F31" s="10">
        <v>2893.96</v>
      </c>
      <c r="G31" s="15">
        <v>2700</v>
      </c>
      <c r="H31" s="16">
        <v>140.80000000000001</v>
      </c>
      <c r="I31" s="16"/>
      <c r="J31" s="16"/>
      <c r="K31" s="15">
        <f t="shared" si="1"/>
        <v>2840.8</v>
      </c>
      <c r="L31" s="15"/>
    </row>
    <row r="32" spans="1:12" x14ac:dyDescent="0.2">
      <c r="A32" s="7">
        <v>29</v>
      </c>
      <c r="B32" s="8" t="s">
        <v>40</v>
      </c>
      <c r="C32" s="9">
        <v>6400</v>
      </c>
      <c r="D32" s="9"/>
      <c r="E32" s="9">
        <f t="shared" si="0"/>
        <v>6400</v>
      </c>
      <c r="F32" s="10">
        <v>2449.0100000000002</v>
      </c>
      <c r="G32" s="15">
        <v>2700</v>
      </c>
      <c r="H32" s="16">
        <v>642.40000000000009</v>
      </c>
      <c r="I32" s="16"/>
      <c r="J32" s="16"/>
      <c r="K32" s="15">
        <f t="shared" si="1"/>
        <v>3342.4</v>
      </c>
      <c r="L32" s="15"/>
    </row>
    <row r="33" spans="1:12" x14ac:dyDescent="0.2">
      <c r="A33" s="7">
        <v>30</v>
      </c>
      <c r="B33" s="8" t="s">
        <v>41</v>
      </c>
      <c r="C33" s="9">
        <v>6400</v>
      </c>
      <c r="D33" s="9">
        <v>1148.4000000000001</v>
      </c>
      <c r="E33" s="9">
        <f t="shared" si="0"/>
        <v>7548.4</v>
      </c>
      <c r="F33" s="10">
        <v>3238.69</v>
      </c>
      <c r="G33" s="15">
        <v>2700</v>
      </c>
      <c r="H33" s="16">
        <v>264</v>
      </c>
      <c r="I33" s="16"/>
      <c r="J33" s="16"/>
      <c r="K33" s="15">
        <f t="shared" si="1"/>
        <v>2964</v>
      </c>
      <c r="L33" s="15"/>
    </row>
    <row r="34" spans="1:12" x14ac:dyDescent="0.2">
      <c r="A34" s="7">
        <v>31</v>
      </c>
      <c r="B34" s="8" t="s">
        <v>42</v>
      </c>
      <c r="C34" s="9">
        <v>6400</v>
      </c>
      <c r="D34" s="9">
        <v>957</v>
      </c>
      <c r="E34" s="9">
        <f t="shared" si="0"/>
        <v>7357</v>
      </c>
      <c r="F34" s="10">
        <v>3135.23</v>
      </c>
      <c r="G34" s="15">
        <v>2700</v>
      </c>
      <c r="H34" s="16">
        <v>416</v>
      </c>
      <c r="I34" s="16"/>
      <c r="J34" s="16"/>
      <c r="K34" s="15">
        <f t="shared" si="1"/>
        <v>3116</v>
      </c>
      <c r="L34" s="15"/>
    </row>
    <row r="35" spans="1:12" x14ac:dyDescent="0.2">
      <c r="A35" s="7">
        <v>32</v>
      </c>
      <c r="B35" s="8" t="s">
        <v>43</v>
      </c>
      <c r="C35" s="9">
        <v>6400</v>
      </c>
      <c r="D35" s="12"/>
      <c r="E35" s="9">
        <f t="shared" si="0"/>
        <v>6400</v>
      </c>
      <c r="F35" s="10">
        <v>2589.5700000000002</v>
      </c>
      <c r="G35" s="15">
        <v>2700</v>
      </c>
      <c r="H35" s="16">
        <v>1488</v>
      </c>
      <c r="I35" s="16"/>
      <c r="J35" s="16"/>
      <c r="K35" s="15">
        <f t="shared" si="1"/>
        <v>4188</v>
      </c>
      <c r="L35" s="15"/>
    </row>
    <row r="36" spans="1:12" x14ac:dyDescent="0.2">
      <c r="A36" s="7">
        <v>33</v>
      </c>
      <c r="B36" s="13" t="s">
        <v>44</v>
      </c>
      <c r="C36" s="9">
        <v>6400</v>
      </c>
      <c r="D36" s="9">
        <v>478.5</v>
      </c>
      <c r="E36" s="9">
        <f t="shared" si="0"/>
        <v>6878.5</v>
      </c>
      <c r="F36" s="10">
        <v>2725.93</v>
      </c>
      <c r="G36" s="15">
        <v>2700</v>
      </c>
      <c r="H36" s="16">
        <v>390.40000000000003</v>
      </c>
      <c r="I36" s="16"/>
      <c r="J36" s="16"/>
      <c r="K36" s="15">
        <f t="shared" si="1"/>
        <v>3090.4</v>
      </c>
      <c r="L36" s="15"/>
    </row>
    <row r="37" spans="1:12" x14ac:dyDescent="0.2">
      <c r="A37" s="7">
        <v>34</v>
      </c>
      <c r="B37" s="13" t="s">
        <v>45</v>
      </c>
      <c r="C37" s="9">
        <v>6400</v>
      </c>
      <c r="D37" s="9">
        <v>1435.5</v>
      </c>
      <c r="E37" s="9">
        <f t="shared" si="0"/>
        <v>7835.5</v>
      </c>
      <c r="F37" s="10">
        <f>2541.16+818.23</f>
        <v>3359.39</v>
      </c>
      <c r="G37" s="15">
        <v>2700</v>
      </c>
      <c r="H37" s="16">
        <v>468</v>
      </c>
      <c r="I37" s="16"/>
      <c r="J37" s="16"/>
      <c r="K37" s="15">
        <f t="shared" si="1"/>
        <v>3168</v>
      </c>
      <c r="L37" s="15"/>
    </row>
    <row r="38" spans="1:12" x14ac:dyDescent="0.2">
      <c r="A38" s="7">
        <v>35</v>
      </c>
      <c r="B38" s="13" t="s">
        <v>46</v>
      </c>
      <c r="C38" s="9">
        <v>6400</v>
      </c>
      <c r="D38" s="9">
        <v>478.5</v>
      </c>
      <c r="E38" s="9">
        <f t="shared" si="0"/>
        <v>6878.5</v>
      </c>
      <c r="F38" s="10">
        <v>2693.8</v>
      </c>
      <c r="G38" s="15">
        <v>2700</v>
      </c>
      <c r="H38" s="16">
        <v>395.20000000000005</v>
      </c>
      <c r="I38" s="16"/>
      <c r="J38" s="16"/>
      <c r="K38" s="15">
        <f t="shared" si="1"/>
        <v>3095.2</v>
      </c>
      <c r="L38" s="15"/>
    </row>
    <row r="39" spans="1:12" x14ac:dyDescent="0.2">
      <c r="A39" s="7">
        <v>36</v>
      </c>
      <c r="B39" s="13" t="s">
        <v>47</v>
      </c>
      <c r="C39" s="9">
        <v>6400</v>
      </c>
      <c r="D39" s="9">
        <v>478.5</v>
      </c>
      <c r="E39" s="9">
        <f t="shared" si="0"/>
        <v>6878.5</v>
      </c>
      <c r="F39" s="10">
        <v>2713.61</v>
      </c>
      <c r="G39" s="15">
        <v>2700</v>
      </c>
      <c r="H39" s="16">
        <v>536.80000000000007</v>
      </c>
      <c r="I39" s="16"/>
      <c r="J39" s="16"/>
      <c r="K39" s="15">
        <f t="shared" si="1"/>
        <v>3236.8</v>
      </c>
      <c r="L39" s="15"/>
    </row>
    <row r="40" spans="1:12" x14ac:dyDescent="0.2">
      <c r="A40" s="7">
        <v>37</v>
      </c>
      <c r="B40" s="13" t="s">
        <v>48</v>
      </c>
      <c r="C40" s="9">
        <v>6400</v>
      </c>
      <c r="D40" s="9">
        <v>478.5</v>
      </c>
      <c r="E40" s="9">
        <f t="shared" si="0"/>
        <v>6878.5</v>
      </c>
      <c r="F40" s="10">
        <v>2818.96</v>
      </c>
      <c r="G40" s="15">
        <v>2700</v>
      </c>
      <c r="H40" s="16">
        <v>390.40000000000003</v>
      </c>
      <c r="I40" s="16">
        <v>0</v>
      </c>
      <c r="J40" s="16"/>
      <c r="K40" s="15">
        <f t="shared" si="1"/>
        <v>3090.4</v>
      </c>
      <c r="L40" s="15"/>
    </row>
    <row r="41" spans="1:12" x14ac:dyDescent="0.2">
      <c r="K41" s="14"/>
    </row>
    <row r="44" spans="1:12" x14ac:dyDescent="0.2">
      <c r="A44" t="s">
        <v>49</v>
      </c>
      <c r="B44" t="s">
        <v>50</v>
      </c>
    </row>
    <row r="45" spans="1:12" x14ac:dyDescent="0.2">
      <c r="B45" t="s">
        <v>51</v>
      </c>
    </row>
    <row r="46" spans="1:12" x14ac:dyDescent="0.2">
      <c r="B46" t="s">
        <v>52</v>
      </c>
    </row>
    <row r="47" spans="1:12" x14ac:dyDescent="0.2">
      <c r="B47" t="s">
        <v>53</v>
      </c>
    </row>
    <row r="48" spans="1:12" x14ac:dyDescent="0.2">
      <c r="B48" t="s">
        <v>54</v>
      </c>
    </row>
    <row r="49" spans="2:2" x14ac:dyDescent="0.2">
      <c r="B49" t="s">
        <v>55</v>
      </c>
    </row>
  </sheetData>
  <mergeCells count="1">
    <mergeCell ref="A1:L1"/>
  </mergeCells>
  <pageMargins left="0.78749999999999998" right="0.78749999999999998" top="1.0249999999999999" bottom="1.0249999999999999" header="0.78749999999999998" footer="0.78749999999999998"/>
  <pageSetup paperSize="9" firstPageNumber="0" orientation="landscape" horizontalDpi="300" verticalDpi="300"/>
  <headerFooter>
    <oddHeader>&amp;C&amp;A</oddHeader>
    <oddFooter>&amp;CPagina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6A31ED-1131-4299-8D50-4E88BF366E7C}">
  <dimension ref="A1:L49"/>
  <sheetViews>
    <sheetView zoomScaleNormal="100" workbookViewId="0">
      <selection activeCell="Q29" sqref="Q29"/>
    </sheetView>
  </sheetViews>
  <sheetFormatPr defaultRowHeight="12.75" x14ac:dyDescent="0.2"/>
  <cols>
    <col min="1" max="1" width="8.140625" customWidth="1"/>
    <col min="2" max="2" width="25.140625" customWidth="1"/>
    <col min="3" max="3" width="10.5703125" customWidth="1"/>
    <col min="4" max="4" width="11.28515625" customWidth="1"/>
    <col min="5" max="5" width="10.42578125" customWidth="1"/>
    <col min="6" max="6" width="11.85546875" customWidth="1"/>
    <col min="7" max="7" width="12.5703125" customWidth="1"/>
    <col min="8" max="8" width="11.28515625" customWidth="1"/>
    <col min="9" max="9" width="10.5703125" hidden="1" customWidth="1"/>
    <col min="10" max="10" width="11.42578125" customWidth="1"/>
    <col min="11" max="11" width="12.7109375" customWidth="1"/>
    <col min="14" max="1025" width="8.7109375" customWidth="1"/>
  </cols>
  <sheetData>
    <row r="1" spans="1:12" x14ac:dyDescent="0.2">
      <c r="A1" s="18" t="s">
        <v>64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</row>
    <row r="3" spans="1:12" ht="100.5" customHeight="1" x14ac:dyDescent="0.2">
      <c r="A3" s="1" t="s">
        <v>1</v>
      </c>
      <c r="B3" s="1" t="s">
        <v>2</v>
      </c>
      <c r="C3" s="2" t="s">
        <v>3</v>
      </c>
      <c r="D3" s="2" t="s">
        <v>4</v>
      </c>
      <c r="E3" s="1" t="s">
        <v>5</v>
      </c>
      <c r="F3" s="3" t="s">
        <v>6</v>
      </c>
      <c r="G3" s="4" t="s">
        <v>7</v>
      </c>
      <c r="H3" s="4" t="s">
        <v>8</v>
      </c>
      <c r="I3" s="4" t="s">
        <v>59</v>
      </c>
      <c r="J3" s="4" t="s">
        <v>9</v>
      </c>
      <c r="K3" s="5" t="s">
        <v>10</v>
      </c>
      <c r="L3" s="6" t="s">
        <v>11</v>
      </c>
    </row>
    <row r="4" spans="1:12" x14ac:dyDescent="0.2">
      <c r="A4" s="7">
        <v>1</v>
      </c>
      <c r="B4" s="8" t="s">
        <v>12</v>
      </c>
      <c r="C4" s="9">
        <v>6400</v>
      </c>
      <c r="D4" s="9">
        <v>2392.5</v>
      </c>
      <c r="E4" s="9">
        <f t="shared" ref="E4:E40" si="0">SUM(C4:D4)</f>
        <v>8792.5</v>
      </c>
      <c r="F4" s="10">
        <f>2512.23+1363.72</f>
        <v>3875.95</v>
      </c>
      <c r="G4" s="15">
        <v>2700</v>
      </c>
      <c r="H4" s="15">
        <v>640</v>
      </c>
      <c r="I4" s="16">
        <v>0</v>
      </c>
      <c r="J4" s="16"/>
      <c r="K4" s="15">
        <f t="shared" ref="K4:K40" si="1">SUM(G4:J4)</f>
        <v>3340</v>
      </c>
      <c r="L4" s="15"/>
    </row>
    <row r="5" spans="1:12" x14ac:dyDescent="0.2">
      <c r="A5" s="7">
        <v>2</v>
      </c>
      <c r="B5" s="8" t="s">
        <v>13</v>
      </c>
      <c r="C5" s="9">
        <v>6400</v>
      </c>
      <c r="D5" s="9">
        <v>1435.5</v>
      </c>
      <c r="E5" s="9">
        <f t="shared" si="0"/>
        <v>7835.5</v>
      </c>
      <c r="F5" s="10">
        <f>2541.16+818.23</f>
        <v>3359.39</v>
      </c>
      <c r="G5" s="15">
        <v>2700</v>
      </c>
      <c r="H5" s="15">
        <v>732</v>
      </c>
      <c r="I5" s="16"/>
      <c r="J5" s="16"/>
      <c r="K5" s="15">
        <f t="shared" si="1"/>
        <v>3432</v>
      </c>
      <c r="L5" s="15"/>
    </row>
    <row r="6" spans="1:12" x14ac:dyDescent="0.2">
      <c r="A6" s="7">
        <v>3</v>
      </c>
      <c r="B6" s="8" t="s">
        <v>14</v>
      </c>
      <c r="C6" s="9">
        <v>6400</v>
      </c>
      <c r="D6" s="9">
        <v>957</v>
      </c>
      <c r="E6" s="9">
        <f t="shared" si="0"/>
        <v>7357</v>
      </c>
      <c r="F6" s="10">
        <v>3135.23</v>
      </c>
      <c r="G6" s="15">
        <v>2700</v>
      </c>
      <c r="H6" s="15">
        <v>1279.2</v>
      </c>
      <c r="I6" s="16"/>
      <c r="J6" s="16"/>
      <c r="K6" s="15">
        <f t="shared" si="1"/>
        <v>3979.2</v>
      </c>
      <c r="L6" s="15"/>
    </row>
    <row r="7" spans="1:12" x14ac:dyDescent="0.2">
      <c r="A7" s="7">
        <v>4</v>
      </c>
      <c r="B7" s="8" t="s">
        <v>15</v>
      </c>
      <c r="C7" s="9">
        <v>6400</v>
      </c>
      <c r="D7" s="9"/>
      <c r="E7" s="9">
        <f t="shared" si="0"/>
        <v>6400</v>
      </c>
      <c r="F7" s="10">
        <v>2584.2399999999998</v>
      </c>
      <c r="G7" s="15">
        <v>2700</v>
      </c>
      <c r="H7" s="15">
        <v>864</v>
      </c>
      <c r="I7" s="16"/>
      <c r="J7" s="16"/>
      <c r="K7" s="15">
        <f t="shared" si="1"/>
        <v>3564</v>
      </c>
      <c r="L7" s="15"/>
    </row>
    <row r="8" spans="1:12" x14ac:dyDescent="0.2">
      <c r="A8" s="7">
        <v>5</v>
      </c>
      <c r="B8" s="8" t="s">
        <v>16</v>
      </c>
      <c r="C8" s="9">
        <v>6400</v>
      </c>
      <c r="D8" s="9"/>
      <c r="E8" s="9">
        <f t="shared" si="0"/>
        <v>6400</v>
      </c>
      <c r="F8" s="10">
        <v>2455.19</v>
      </c>
      <c r="G8" s="15">
        <v>2700</v>
      </c>
      <c r="H8" s="15">
        <v>120</v>
      </c>
      <c r="I8" s="16"/>
      <c r="J8" s="16"/>
      <c r="K8" s="15">
        <f t="shared" si="1"/>
        <v>2820</v>
      </c>
      <c r="L8" s="15"/>
    </row>
    <row r="9" spans="1:12" x14ac:dyDescent="0.2">
      <c r="A9" s="7">
        <v>6</v>
      </c>
      <c r="B9" s="8" t="s">
        <v>17</v>
      </c>
      <c r="C9" s="9">
        <v>6400</v>
      </c>
      <c r="D9" s="9"/>
      <c r="E9" s="9">
        <f t="shared" si="0"/>
        <v>6400</v>
      </c>
      <c r="F9" s="10">
        <v>2590.96</v>
      </c>
      <c r="G9" s="15">
        <v>2700</v>
      </c>
      <c r="H9" s="15">
        <v>531.20000000000005</v>
      </c>
      <c r="I9" s="16"/>
      <c r="J9" s="16"/>
      <c r="K9" s="15">
        <f t="shared" si="1"/>
        <v>3231.2</v>
      </c>
      <c r="L9" s="15"/>
    </row>
    <row r="10" spans="1:12" x14ac:dyDescent="0.2">
      <c r="A10" s="7">
        <v>7</v>
      </c>
      <c r="B10" s="8" t="s">
        <v>18</v>
      </c>
      <c r="C10" s="9">
        <v>6400</v>
      </c>
      <c r="D10" s="9">
        <v>1435.5</v>
      </c>
      <c r="E10" s="9">
        <f t="shared" si="0"/>
        <v>7835.5</v>
      </c>
      <c r="F10" s="10">
        <f>2541.16+818.23</f>
        <v>3359.39</v>
      </c>
      <c r="G10" s="15">
        <v>2700</v>
      </c>
      <c r="H10" s="15">
        <v>1254.4000000000001</v>
      </c>
      <c r="I10" s="16"/>
      <c r="J10" s="16"/>
      <c r="K10" s="15">
        <f t="shared" si="1"/>
        <v>3954.4</v>
      </c>
      <c r="L10" s="15"/>
    </row>
    <row r="11" spans="1:12" x14ac:dyDescent="0.2">
      <c r="A11" s="7">
        <v>8</v>
      </c>
      <c r="B11" s="8" t="s">
        <v>19</v>
      </c>
      <c r="C11" s="9">
        <v>6400</v>
      </c>
      <c r="D11" s="9">
        <v>1148.4000000000001</v>
      </c>
      <c r="E11" s="9">
        <f t="shared" si="0"/>
        <v>7548.4</v>
      </c>
      <c r="F11" s="10">
        <v>3140.68</v>
      </c>
      <c r="G11" s="15">
        <v>2700</v>
      </c>
      <c r="H11" s="15">
        <v>597.6</v>
      </c>
      <c r="I11" s="16"/>
      <c r="J11" s="16"/>
      <c r="K11" s="15">
        <f t="shared" si="1"/>
        <v>3297.6</v>
      </c>
      <c r="L11" s="15"/>
    </row>
    <row r="12" spans="1:12" x14ac:dyDescent="0.2">
      <c r="A12" s="7">
        <v>9</v>
      </c>
      <c r="B12" s="8" t="s">
        <v>20</v>
      </c>
      <c r="C12" s="9">
        <v>6400</v>
      </c>
      <c r="D12" s="9"/>
      <c r="E12" s="9">
        <f t="shared" si="0"/>
        <v>6400</v>
      </c>
      <c r="F12" s="10">
        <v>2589.5700000000002</v>
      </c>
      <c r="G12" s="15">
        <v>2700</v>
      </c>
      <c r="H12" s="15">
        <v>239.20000000000002</v>
      </c>
      <c r="I12" s="16"/>
      <c r="J12" s="16"/>
      <c r="K12" s="15">
        <f t="shared" si="1"/>
        <v>2939.2</v>
      </c>
      <c r="L12" s="15"/>
    </row>
    <row r="13" spans="1:12" x14ac:dyDescent="0.2">
      <c r="A13" s="7">
        <v>10</v>
      </c>
      <c r="B13" s="8" t="s">
        <v>21</v>
      </c>
      <c r="C13" s="9">
        <v>6400</v>
      </c>
      <c r="D13" s="9"/>
      <c r="E13" s="9">
        <f t="shared" si="0"/>
        <v>6400</v>
      </c>
      <c r="F13" s="10">
        <v>2616.21</v>
      </c>
      <c r="G13" s="15">
        <v>2700</v>
      </c>
      <c r="H13" s="15">
        <v>468</v>
      </c>
      <c r="I13" s="16"/>
      <c r="J13" s="16"/>
      <c r="K13" s="15">
        <f t="shared" si="1"/>
        <v>3168</v>
      </c>
      <c r="L13" s="15"/>
    </row>
    <row r="14" spans="1:12" x14ac:dyDescent="0.2">
      <c r="A14" s="7">
        <v>11</v>
      </c>
      <c r="B14" s="8" t="s">
        <v>22</v>
      </c>
      <c r="C14" s="9">
        <v>6400</v>
      </c>
      <c r="D14" s="9"/>
      <c r="E14" s="9">
        <f t="shared" si="0"/>
        <v>6400</v>
      </c>
      <c r="F14" s="10">
        <v>2599.7199999999998</v>
      </c>
      <c r="G14" s="15">
        <v>2700</v>
      </c>
      <c r="H14" s="15">
        <v>302.40000000000003</v>
      </c>
      <c r="I14" s="16"/>
      <c r="J14" s="16"/>
      <c r="K14" s="15">
        <f t="shared" si="1"/>
        <v>3002.4</v>
      </c>
      <c r="L14" s="15"/>
    </row>
    <row r="15" spans="1:12" x14ac:dyDescent="0.2">
      <c r="A15" s="7">
        <v>12</v>
      </c>
      <c r="B15" s="8" t="s">
        <v>23</v>
      </c>
      <c r="C15" s="9">
        <v>6400</v>
      </c>
      <c r="D15" s="9"/>
      <c r="E15" s="9">
        <f t="shared" si="0"/>
        <v>6400</v>
      </c>
      <c r="F15" s="10">
        <v>2587.5300000000002</v>
      </c>
      <c r="G15" s="15">
        <v>2700</v>
      </c>
      <c r="H15" s="15">
        <v>376</v>
      </c>
      <c r="I15" s="16"/>
      <c r="J15" s="16"/>
      <c r="K15" s="15">
        <f t="shared" si="1"/>
        <v>3076</v>
      </c>
      <c r="L15" s="15"/>
    </row>
    <row r="16" spans="1:12" x14ac:dyDescent="0.2">
      <c r="A16" s="7">
        <v>13</v>
      </c>
      <c r="B16" s="8" t="s">
        <v>24</v>
      </c>
      <c r="C16" s="9">
        <v>6400</v>
      </c>
      <c r="D16" s="9"/>
      <c r="E16" s="9">
        <f t="shared" si="0"/>
        <v>6400</v>
      </c>
      <c r="F16" s="10">
        <v>2584.2399999999998</v>
      </c>
      <c r="G16" s="15">
        <v>2700</v>
      </c>
      <c r="H16" s="15">
        <v>316.8</v>
      </c>
      <c r="I16" s="16"/>
      <c r="J16" s="16"/>
      <c r="K16" s="15">
        <f t="shared" si="1"/>
        <v>3016.8</v>
      </c>
      <c r="L16" s="15"/>
    </row>
    <row r="17" spans="1:12" x14ac:dyDescent="0.2">
      <c r="A17" s="7">
        <v>14</v>
      </c>
      <c r="B17" s="8" t="s">
        <v>25</v>
      </c>
      <c r="C17" s="9">
        <v>6400</v>
      </c>
      <c r="D17" s="9"/>
      <c r="E17" s="9">
        <f t="shared" si="0"/>
        <v>6400</v>
      </c>
      <c r="F17" s="10">
        <v>2584.2399999999998</v>
      </c>
      <c r="G17" s="15">
        <v>2700</v>
      </c>
      <c r="H17" s="15">
        <v>1109.6000000000001</v>
      </c>
      <c r="I17" s="16"/>
      <c r="J17" s="16"/>
      <c r="K17" s="15">
        <f t="shared" si="1"/>
        <v>3809.6000000000004</v>
      </c>
      <c r="L17" s="15"/>
    </row>
    <row r="18" spans="1:12" x14ac:dyDescent="0.2">
      <c r="A18" s="7">
        <v>15</v>
      </c>
      <c r="B18" s="8" t="s">
        <v>26</v>
      </c>
      <c r="C18" s="9">
        <v>6400</v>
      </c>
      <c r="D18" s="9">
        <v>1626.9</v>
      </c>
      <c r="E18" s="9">
        <f t="shared" si="0"/>
        <v>8026.9</v>
      </c>
      <c r="F18" s="10">
        <f>2747.8+927.33</f>
        <v>3675.13</v>
      </c>
      <c r="G18" s="15">
        <v>2700</v>
      </c>
      <c r="H18" s="15">
        <v>292.8</v>
      </c>
      <c r="I18" s="16"/>
      <c r="J18" s="16">
        <v>-300</v>
      </c>
      <c r="K18" s="15">
        <f t="shared" si="1"/>
        <v>2692.8</v>
      </c>
      <c r="L18" s="15"/>
    </row>
    <row r="19" spans="1:12" x14ac:dyDescent="0.2">
      <c r="A19" s="7">
        <v>16</v>
      </c>
      <c r="B19" s="8" t="s">
        <v>27</v>
      </c>
      <c r="C19" s="9">
        <v>6400</v>
      </c>
      <c r="D19" s="9">
        <v>478.5</v>
      </c>
      <c r="E19" s="9">
        <f t="shared" si="0"/>
        <v>6878.5</v>
      </c>
      <c r="F19" s="10">
        <v>2747.38</v>
      </c>
      <c r="G19" s="15">
        <v>2700</v>
      </c>
      <c r="H19" s="15">
        <v>492</v>
      </c>
      <c r="I19" s="16"/>
      <c r="J19" s="16"/>
      <c r="K19" s="15">
        <f t="shared" si="1"/>
        <v>3192</v>
      </c>
      <c r="L19" s="15"/>
    </row>
    <row r="20" spans="1:12" x14ac:dyDescent="0.2">
      <c r="A20" s="7">
        <v>17</v>
      </c>
      <c r="B20" s="8" t="s">
        <v>28</v>
      </c>
      <c r="C20" s="9">
        <v>6400</v>
      </c>
      <c r="D20" s="9">
        <v>1435.5</v>
      </c>
      <c r="E20" s="9">
        <f t="shared" si="0"/>
        <v>7835.5</v>
      </c>
      <c r="F20" s="10">
        <f>2747.2+818.23</f>
        <v>3565.43</v>
      </c>
      <c r="G20" s="15">
        <v>2700</v>
      </c>
      <c r="H20" s="15">
        <v>787.2</v>
      </c>
      <c r="I20" s="16"/>
      <c r="J20" s="16"/>
      <c r="K20" s="15">
        <f t="shared" si="1"/>
        <v>3487.2</v>
      </c>
      <c r="L20" s="15"/>
    </row>
    <row r="21" spans="1:12" x14ac:dyDescent="0.2">
      <c r="A21" s="7">
        <v>18</v>
      </c>
      <c r="B21" s="8" t="s">
        <v>29</v>
      </c>
      <c r="C21" s="9">
        <v>6400</v>
      </c>
      <c r="D21" s="9"/>
      <c r="E21" s="9">
        <f t="shared" si="0"/>
        <v>6400</v>
      </c>
      <c r="F21" s="10">
        <v>2599.7199999999998</v>
      </c>
      <c r="G21" s="15">
        <v>2700</v>
      </c>
      <c r="H21" s="15">
        <v>1248</v>
      </c>
      <c r="I21" s="16"/>
      <c r="J21" s="16"/>
      <c r="K21" s="15">
        <f t="shared" si="1"/>
        <v>3948</v>
      </c>
      <c r="L21" s="15"/>
    </row>
    <row r="22" spans="1:12" x14ac:dyDescent="0.2">
      <c r="A22" s="7">
        <v>19</v>
      </c>
      <c r="B22" s="8" t="s">
        <v>30</v>
      </c>
      <c r="C22" s="9">
        <v>6400</v>
      </c>
      <c r="D22" s="9"/>
      <c r="E22" s="9">
        <f t="shared" si="0"/>
        <v>6400</v>
      </c>
      <c r="F22" s="10">
        <v>2791.86</v>
      </c>
      <c r="G22" s="15">
        <v>2700</v>
      </c>
      <c r="H22" s="15">
        <v>152</v>
      </c>
      <c r="I22" s="16"/>
      <c r="J22" s="16"/>
      <c r="K22" s="15">
        <f t="shared" si="1"/>
        <v>2852</v>
      </c>
      <c r="L22" s="15"/>
    </row>
    <row r="23" spans="1:12" x14ac:dyDescent="0.2">
      <c r="A23" s="7">
        <v>20</v>
      </c>
      <c r="B23" s="8" t="s">
        <v>31</v>
      </c>
      <c r="C23" s="9">
        <v>6400</v>
      </c>
      <c r="D23" s="9">
        <v>2105.4</v>
      </c>
      <c r="E23" s="9">
        <f t="shared" si="0"/>
        <v>8505.4</v>
      </c>
      <c r="F23" s="10">
        <v>3755.32</v>
      </c>
      <c r="G23" s="15">
        <v>2700</v>
      </c>
      <c r="H23" s="15">
        <v>320</v>
      </c>
      <c r="I23" s="16"/>
      <c r="J23" s="16"/>
      <c r="K23" s="15">
        <f t="shared" si="1"/>
        <v>3020</v>
      </c>
      <c r="L23" s="15"/>
    </row>
    <row r="24" spans="1:12" x14ac:dyDescent="0.2">
      <c r="A24" s="7">
        <v>21</v>
      </c>
      <c r="B24" s="8" t="s">
        <v>32</v>
      </c>
      <c r="C24" s="9">
        <v>6400</v>
      </c>
      <c r="D24" s="9">
        <v>1435.5</v>
      </c>
      <c r="E24" s="9">
        <f t="shared" si="0"/>
        <v>7835.5</v>
      </c>
      <c r="F24" s="10">
        <f>2540.42+818.23</f>
        <v>3358.65</v>
      </c>
      <c r="G24" s="15">
        <v>2700</v>
      </c>
      <c r="H24" s="15">
        <v>196.8</v>
      </c>
      <c r="I24" s="16"/>
      <c r="J24" s="16">
        <v>-300</v>
      </c>
      <c r="K24" s="15">
        <f t="shared" si="1"/>
        <v>2596.8000000000002</v>
      </c>
      <c r="L24" s="15">
        <v>1095.6500000000001</v>
      </c>
    </row>
    <row r="25" spans="1:12" x14ac:dyDescent="0.2">
      <c r="A25" s="7">
        <v>22</v>
      </c>
      <c r="B25" s="8" t="s">
        <v>33</v>
      </c>
      <c r="C25" s="9">
        <v>6400</v>
      </c>
      <c r="D25" s="9">
        <v>957</v>
      </c>
      <c r="E25" s="9">
        <f t="shared" si="0"/>
        <v>7357</v>
      </c>
      <c r="F25" s="10">
        <v>3148.89</v>
      </c>
      <c r="G25" s="15">
        <v>2700</v>
      </c>
      <c r="H25" s="15">
        <v>456</v>
      </c>
      <c r="I25" s="16"/>
      <c r="J25" s="16"/>
      <c r="K25" s="15">
        <f t="shared" si="1"/>
        <v>3156</v>
      </c>
      <c r="L25" s="15"/>
    </row>
    <row r="26" spans="1:12" x14ac:dyDescent="0.2">
      <c r="A26" s="7">
        <v>23</v>
      </c>
      <c r="B26" s="8" t="s">
        <v>34</v>
      </c>
      <c r="C26" s="9">
        <v>6400</v>
      </c>
      <c r="D26" s="9">
        <v>478.5</v>
      </c>
      <c r="E26" s="9">
        <f t="shared" si="0"/>
        <v>6878.5</v>
      </c>
      <c r="F26" s="10">
        <v>2564.6999999999998</v>
      </c>
      <c r="G26" s="15">
        <v>2700</v>
      </c>
      <c r="H26" s="15">
        <v>397.6</v>
      </c>
      <c r="I26" s="16"/>
      <c r="J26" s="16"/>
      <c r="K26" s="15">
        <f t="shared" si="1"/>
        <v>3097.6</v>
      </c>
      <c r="L26" s="15"/>
    </row>
    <row r="27" spans="1:12" x14ac:dyDescent="0.2">
      <c r="A27" s="7">
        <v>24</v>
      </c>
      <c r="B27" s="8" t="s">
        <v>35</v>
      </c>
      <c r="C27" s="9">
        <v>6400</v>
      </c>
      <c r="D27" s="9"/>
      <c r="E27" s="9">
        <f t="shared" si="0"/>
        <v>6400</v>
      </c>
      <c r="F27" s="10">
        <v>2429.3000000000002</v>
      </c>
      <c r="G27" s="15">
        <v>2700</v>
      </c>
      <c r="H27" s="15">
        <v>456</v>
      </c>
      <c r="I27" s="16"/>
      <c r="J27" s="16"/>
      <c r="K27" s="15">
        <f t="shared" si="1"/>
        <v>3156</v>
      </c>
      <c r="L27" s="15"/>
    </row>
    <row r="28" spans="1:12" x14ac:dyDescent="0.2">
      <c r="A28" s="7">
        <v>25</v>
      </c>
      <c r="B28" s="8" t="s">
        <v>36</v>
      </c>
      <c r="C28" s="9">
        <v>6400</v>
      </c>
      <c r="D28" s="9">
        <v>957</v>
      </c>
      <c r="E28" s="9">
        <f t="shared" si="0"/>
        <v>7357</v>
      </c>
      <c r="F28" s="10">
        <v>3143.01</v>
      </c>
      <c r="G28" s="15">
        <v>2700</v>
      </c>
      <c r="H28" s="15">
        <v>340.8</v>
      </c>
      <c r="I28" s="16"/>
      <c r="J28" s="16"/>
      <c r="K28" s="15">
        <f t="shared" si="1"/>
        <v>3040.8</v>
      </c>
      <c r="L28" s="15"/>
    </row>
    <row r="29" spans="1:12" x14ac:dyDescent="0.2">
      <c r="A29" s="7">
        <v>26</v>
      </c>
      <c r="B29" s="8" t="s">
        <v>37</v>
      </c>
      <c r="C29" s="9">
        <v>6400</v>
      </c>
      <c r="D29" s="9"/>
      <c r="E29" s="9">
        <f t="shared" si="0"/>
        <v>6400</v>
      </c>
      <c r="F29" s="10">
        <v>2522.96</v>
      </c>
      <c r="G29" s="15">
        <v>2700</v>
      </c>
      <c r="H29" s="15">
        <v>572</v>
      </c>
      <c r="I29" s="16"/>
      <c r="J29" s="16"/>
      <c r="K29" s="15">
        <f t="shared" si="1"/>
        <v>3272</v>
      </c>
      <c r="L29" s="15"/>
    </row>
    <row r="30" spans="1:12" x14ac:dyDescent="0.2">
      <c r="A30" s="7">
        <v>27</v>
      </c>
      <c r="B30" s="8" t="s">
        <v>38</v>
      </c>
      <c r="C30" s="9">
        <v>6400</v>
      </c>
      <c r="D30" s="9">
        <v>957</v>
      </c>
      <c r="E30" s="9">
        <f t="shared" si="0"/>
        <v>7357</v>
      </c>
      <c r="F30" s="10">
        <v>3135.23</v>
      </c>
      <c r="G30" s="15">
        <v>2700</v>
      </c>
      <c r="H30" s="15">
        <v>524.80000000000007</v>
      </c>
      <c r="I30" s="16"/>
      <c r="J30" s="16"/>
      <c r="K30" s="15">
        <f t="shared" si="1"/>
        <v>3224.8</v>
      </c>
      <c r="L30" s="15"/>
    </row>
    <row r="31" spans="1:12" x14ac:dyDescent="0.2">
      <c r="A31" s="7">
        <v>28</v>
      </c>
      <c r="B31" s="8" t="s">
        <v>39</v>
      </c>
      <c r="C31" s="9">
        <v>6400</v>
      </c>
      <c r="D31" s="9">
        <v>478.5</v>
      </c>
      <c r="E31" s="9">
        <f t="shared" si="0"/>
        <v>6878.5</v>
      </c>
      <c r="F31" s="10">
        <v>2893.96</v>
      </c>
      <c r="G31" s="15">
        <v>2700</v>
      </c>
      <c r="H31" s="15">
        <v>132</v>
      </c>
      <c r="I31" s="16"/>
      <c r="J31" s="16"/>
      <c r="K31" s="15">
        <f t="shared" si="1"/>
        <v>2832</v>
      </c>
      <c r="L31" s="15"/>
    </row>
    <row r="32" spans="1:12" x14ac:dyDescent="0.2">
      <c r="A32" s="7">
        <v>29</v>
      </c>
      <c r="B32" s="8" t="s">
        <v>40</v>
      </c>
      <c r="C32" s="9">
        <v>6400</v>
      </c>
      <c r="D32" s="9"/>
      <c r="E32" s="9">
        <f t="shared" si="0"/>
        <v>6400</v>
      </c>
      <c r="F32" s="10">
        <v>2449.0100000000002</v>
      </c>
      <c r="G32" s="15">
        <v>2700</v>
      </c>
      <c r="H32" s="15">
        <v>467.20000000000005</v>
      </c>
      <c r="I32" s="16"/>
      <c r="J32" s="16"/>
      <c r="K32" s="15">
        <f t="shared" si="1"/>
        <v>3167.2</v>
      </c>
      <c r="L32" s="15"/>
    </row>
    <row r="33" spans="1:12" x14ac:dyDescent="0.2">
      <c r="A33" s="7">
        <v>30</v>
      </c>
      <c r="B33" s="8" t="s">
        <v>41</v>
      </c>
      <c r="C33" s="9">
        <v>6400</v>
      </c>
      <c r="D33" s="9">
        <v>1148.4000000000001</v>
      </c>
      <c r="E33" s="9">
        <f t="shared" si="0"/>
        <v>7548.4</v>
      </c>
      <c r="F33" s="10">
        <v>3238.69</v>
      </c>
      <c r="G33" s="15">
        <v>2700</v>
      </c>
      <c r="H33" s="15">
        <v>704</v>
      </c>
      <c r="I33" s="16"/>
      <c r="J33" s="16"/>
      <c r="K33" s="15">
        <f t="shared" si="1"/>
        <v>3404</v>
      </c>
      <c r="L33" s="15"/>
    </row>
    <row r="34" spans="1:12" x14ac:dyDescent="0.2">
      <c r="A34" s="7">
        <v>31</v>
      </c>
      <c r="B34" s="8" t="s">
        <v>42</v>
      </c>
      <c r="C34" s="9">
        <v>6400</v>
      </c>
      <c r="D34" s="9">
        <v>957</v>
      </c>
      <c r="E34" s="9">
        <f t="shared" si="0"/>
        <v>7357</v>
      </c>
      <c r="F34" s="10">
        <v>3135.23</v>
      </c>
      <c r="G34" s="15">
        <v>2700</v>
      </c>
      <c r="H34" s="15">
        <v>332.8</v>
      </c>
      <c r="I34" s="16"/>
      <c r="J34" s="16"/>
      <c r="K34" s="15">
        <f t="shared" si="1"/>
        <v>3032.8</v>
      </c>
      <c r="L34" s="15"/>
    </row>
    <row r="35" spans="1:12" x14ac:dyDescent="0.2">
      <c r="A35" s="7">
        <v>32</v>
      </c>
      <c r="B35" s="8" t="s">
        <v>43</v>
      </c>
      <c r="C35" s="9">
        <v>6400</v>
      </c>
      <c r="D35" s="12"/>
      <c r="E35" s="9">
        <f t="shared" si="0"/>
        <v>6400</v>
      </c>
      <c r="F35" s="10">
        <v>2589.5700000000002</v>
      </c>
      <c r="G35" s="15">
        <v>2700</v>
      </c>
      <c r="H35" s="15">
        <v>1488</v>
      </c>
      <c r="I35" s="16"/>
      <c r="J35" s="16"/>
      <c r="K35" s="15">
        <f t="shared" si="1"/>
        <v>4188</v>
      </c>
      <c r="L35" s="15"/>
    </row>
    <row r="36" spans="1:12" x14ac:dyDescent="0.2">
      <c r="A36" s="7">
        <v>33</v>
      </c>
      <c r="B36" s="13" t="s">
        <v>44</v>
      </c>
      <c r="C36" s="9">
        <v>6400</v>
      </c>
      <c r="D36" s="9">
        <v>478.5</v>
      </c>
      <c r="E36" s="9">
        <f t="shared" si="0"/>
        <v>6878.5</v>
      </c>
      <c r="F36" s="10">
        <v>2725.93</v>
      </c>
      <c r="G36" s="15">
        <v>2700</v>
      </c>
      <c r="H36" s="15">
        <v>146.4</v>
      </c>
      <c r="I36" s="16"/>
      <c r="J36" s="16"/>
      <c r="K36" s="15">
        <f t="shared" si="1"/>
        <v>2846.4</v>
      </c>
      <c r="L36" s="15"/>
    </row>
    <row r="37" spans="1:12" x14ac:dyDescent="0.2">
      <c r="A37" s="7">
        <v>34</v>
      </c>
      <c r="B37" s="13" t="s">
        <v>45</v>
      </c>
      <c r="C37" s="9">
        <v>6400</v>
      </c>
      <c r="D37" s="9">
        <v>1435.5</v>
      </c>
      <c r="E37" s="9">
        <f t="shared" si="0"/>
        <v>7835.5</v>
      </c>
      <c r="F37" s="10">
        <f>2541.16+818.23</f>
        <v>3359.39</v>
      </c>
      <c r="G37" s="15">
        <v>2700</v>
      </c>
      <c r="H37" s="15">
        <v>432</v>
      </c>
      <c r="I37" s="16"/>
      <c r="J37" s="16"/>
      <c r="K37" s="15">
        <f t="shared" si="1"/>
        <v>3132</v>
      </c>
      <c r="L37" s="15"/>
    </row>
    <row r="38" spans="1:12" x14ac:dyDescent="0.2">
      <c r="A38" s="7">
        <v>35</v>
      </c>
      <c r="B38" s="13" t="s">
        <v>46</v>
      </c>
      <c r="C38" s="9">
        <v>6400</v>
      </c>
      <c r="D38" s="9">
        <v>478.5</v>
      </c>
      <c r="E38" s="9">
        <f t="shared" si="0"/>
        <v>6878.5</v>
      </c>
      <c r="F38" s="10">
        <v>2693.8</v>
      </c>
      <c r="G38" s="15">
        <v>2700</v>
      </c>
      <c r="H38" s="15">
        <v>577.6</v>
      </c>
      <c r="I38" s="16"/>
      <c r="J38" s="16"/>
      <c r="K38" s="15">
        <f t="shared" si="1"/>
        <v>3277.6</v>
      </c>
      <c r="L38" s="15"/>
    </row>
    <row r="39" spans="1:12" x14ac:dyDescent="0.2">
      <c r="A39" s="7">
        <v>36</v>
      </c>
      <c r="B39" s="13" t="s">
        <v>47</v>
      </c>
      <c r="C39" s="9">
        <v>6400</v>
      </c>
      <c r="D39" s="9">
        <v>478.5</v>
      </c>
      <c r="E39" s="9">
        <f t="shared" si="0"/>
        <v>6878.5</v>
      </c>
      <c r="F39" s="10">
        <v>2713.61</v>
      </c>
      <c r="G39" s="15">
        <v>2700</v>
      </c>
      <c r="H39" s="15">
        <v>536.80000000000007</v>
      </c>
      <c r="I39" s="16"/>
      <c r="J39" s="16"/>
      <c r="K39" s="15">
        <f t="shared" si="1"/>
        <v>3236.8</v>
      </c>
      <c r="L39" s="15"/>
    </row>
    <row r="40" spans="1:12" x14ac:dyDescent="0.2">
      <c r="A40" s="7">
        <v>37</v>
      </c>
      <c r="B40" s="13" t="s">
        <v>48</v>
      </c>
      <c r="C40" s="9">
        <v>6400</v>
      </c>
      <c r="D40" s="9">
        <v>478.5</v>
      </c>
      <c r="E40" s="9">
        <f t="shared" si="0"/>
        <v>6878.5</v>
      </c>
      <c r="F40" s="10">
        <v>2818.96</v>
      </c>
      <c r="G40" s="15">
        <v>2700</v>
      </c>
      <c r="H40" s="15">
        <v>390.40000000000003</v>
      </c>
      <c r="I40" s="16">
        <v>0</v>
      </c>
      <c r="J40" s="16"/>
      <c r="K40" s="15">
        <f t="shared" si="1"/>
        <v>3090.4</v>
      </c>
      <c r="L40" s="15"/>
    </row>
    <row r="41" spans="1:12" x14ac:dyDescent="0.2">
      <c r="K41" s="14"/>
    </row>
    <row r="44" spans="1:12" x14ac:dyDescent="0.2">
      <c r="A44" t="s">
        <v>49</v>
      </c>
      <c r="B44" t="s">
        <v>50</v>
      </c>
    </row>
    <row r="45" spans="1:12" x14ac:dyDescent="0.2">
      <c r="B45" t="s">
        <v>51</v>
      </c>
    </row>
    <row r="46" spans="1:12" x14ac:dyDescent="0.2">
      <c r="B46" t="s">
        <v>52</v>
      </c>
    </row>
    <row r="47" spans="1:12" x14ac:dyDescent="0.2">
      <c r="B47" t="s">
        <v>53</v>
      </c>
    </row>
    <row r="48" spans="1:12" x14ac:dyDescent="0.2">
      <c r="B48" t="s">
        <v>54</v>
      </c>
    </row>
    <row r="49" spans="2:2" x14ac:dyDescent="0.2">
      <c r="B49" t="s">
        <v>55</v>
      </c>
    </row>
  </sheetData>
  <mergeCells count="1">
    <mergeCell ref="A1:L1"/>
  </mergeCells>
  <pageMargins left="0.78749999999999998" right="0.78749999999999998" top="1.0249999999999999" bottom="1.0249999999999999" header="0.78749999999999998" footer="0.78749999999999998"/>
  <pageSetup paperSize="9" firstPageNumber="0" orientation="landscape" horizontalDpi="300" verticalDpi="300"/>
  <headerFooter>
    <oddHeader>&amp;C&amp;A</oddHeader>
    <oddFooter>&amp;CPagina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3601D2-B9CF-4B69-B481-B4C40033F4A8}">
  <dimension ref="A1:L49"/>
  <sheetViews>
    <sheetView zoomScaleNormal="100" workbookViewId="0">
      <selection activeCell="A24" sqref="A24:XFD25"/>
    </sheetView>
  </sheetViews>
  <sheetFormatPr defaultRowHeight="12.75" x14ac:dyDescent="0.2"/>
  <cols>
    <col min="1" max="1" width="8.140625" customWidth="1"/>
    <col min="2" max="2" width="25.140625" customWidth="1"/>
    <col min="3" max="3" width="10.5703125" customWidth="1"/>
    <col min="4" max="4" width="11.28515625" customWidth="1"/>
    <col min="5" max="5" width="10.42578125" customWidth="1"/>
    <col min="6" max="6" width="11.85546875" customWidth="1"/>
    <col min="7" max="7" width="12.5703125" customWidth="1"/>
    <col min="8" max="8" width="11.28515625" customWidth="1"/>
    <col min="9" max="9" width="10.5703125" hidden="1" customWidth="1"/>
    <col min="10" max="10" width="11.42578125" customWidth="1"/>
    <col min="11" max="11" width="12.7109375" customWidth="1"/>
    <col min="14" max="1025" width="8.7109375" customWidth="1"/>
  </cols>
  <sheetData>
    <row r="1" spans="1:12" x14ac:dyDescent="0.2">
      <c r="A1" s="18" t="s">
        <v>65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</row>
    <row r="3" spans="1:12" ht="100.5" customHeight="1" x14ac:dyDescent="0.2">
      <c r="A3" s="1" t="s">
        <v>1</v>
      </c>
      <c r="B3" s="1" t="s">
        <v>2</v>
      </c>
      <c r="C3" s="2" t="s">
        <v>3</v>
      </c>
      <c r="D3" s="2" t="s">
        <v>4</v>
      </c>
      <c r="E3" s="1" t="s">
        <v>5</v>
      </c>
      <c r="F3" s="3" t="s">
        <v>6</v>
      </c>
      <c r="G3" s="4" t="s">
        <v>7</v>
      </c>
      <c r="H3" s="4" t="s">
        <v>8</v>
      </c>
      <c r="I3" s="4" t="s">
        <v>59</v>
      </c>
      <c r="J3" s="4" t="s">
        <v>9</v>
      </c>
      <c r="K3" s="5" t="s">
        <v>10</v>
      </c>
      <c r="L3" s="6" t="s">
        <v>11</v>
      </c>
    </row>
    <row r="4" spans="1:12" x14ac:dyDescent="0.2">
      <c r="A4" s="7">
        <v>1</v>
      </c>
      <c r="B4" s="8" t="s">
        <v>12</v>
      </c>
      <c r="C4" s="9">
        <v>6400</v>
      </c>
      <c r="D4" s="9">
        <v>2392.5</v>
      </c>
      <c r="E4" s="9">
        <f t="shared" ref="E4:E40" si="0">SUM(C4:D4)</f>
        <v>8792.5</v>
      </c>
      <c r="F4" s="10">
        <f>2512.23+1363.72</f>
        <v>3875.95</v>
      </c>
      <c r="G4" s="15">
        <v>2700</v>
      </c>
      <c r="H4" s="15">
        <v>352</v>
      </c>
      <c r="I4" s="16">
        <v>0</v>
      </c>
      <c r="J4" s="16"/>
      <c r="K4" s="15">
        <f t="shared" ref="K4:K40" si="1">SUM(G4:J4)</f>
        <v>3052</v>
      </c>
      <c r="L4" s="15"/>
    </row>
    <row r="5" spans="1:12" x14ac:dyDescent="0.2">
      <c r="A5" s="7">
        <v>2</v>
      </c>
      <c r="B5" s="8" t="s">
        <v>13</v>
      </c>
      <c r="C5" s="9">
        <v>6400</v>
      </c>
      <c r="D5" s="9">
        <v>1435.5</v>
      </c>
      <c r="E5" s="9">
        <f t="shared" si="0"/>
        <v>7835.5</v>
      </c>
      <c r="F5" s="10">
        <f>2541.16+818.23</f>
        <v>3359.39</v>
      </c>
      <c r="G5" s="15">
        <v>2700</v>
      </c>
      <c r="H5" s="15">
        <v>585.6</v>
      </c>
      <c r="I5" s="16"/>
      <c r="J5" s="16"/>
      <c r="K5" s="15">
        <f t="shared" si="1"/>
        <v>3285.6</v>
      </c>
      <c r="L5" s="15"/>
    </row>
    <row r="6" spans="1:12" x14ac:dyDescent="0.2">
      <c r="A6" s="7">
        <v>3</v>
      </c>
      <c r="B6" s="8" t="s">
        <v>14</v>
      </c>
      <c r="C6" s="9">
        <v>6400</v>
      </c>
      <c r="D6" s="9">
        <v>957</v>
      </c>
      <c r="E6" s="9">
        <f t="shared" si="0"/>
        <v>7357</v>
      </c>
      <c r="F6" s="10">
        <v>3135.23</v>
      </c>
      <c r="G6" s="15">
        <v>2700</v>
      </c>
      <c r="H6" s="15">
        <v>492</v>
      </c>
      <c r="I6" s="16"/>
      <c r="J6" s="16"/>
      <c r="K6" s="15">
        <f t="shared" si="1"/>
        <v>3192</v>
      </c>
      <c r="L6" s="15"/>
    </row>
    <row r="7" spans="1:12" x14ac:dyDescent="0.2">
      <c r="A7" s="7">
        <v>4</v>
      </c>
      <c r="B7" s="8" t="s">
        <v>15</v>
      </c>
      <c r="C7" s="9">
        <v>6400</v>
      </c>
      <c r="D7" s="9"/>
      <c r="E7" s="9">
        <f t="shared" si="0"/>
        <v>6400</v>
      </c>
      <c r="F7" s="10">
        <v>2584.2399999999998</v>
      </c>
      <c r="G7" s="15">
        <v>2700</v>
      </c>
      <c r="H7" s="15">
        <v>432</v>
      </c>
      <c r="I7" s="16"/>
      <c r="J7" s="16"/>
      <c r="K7" s="15">
        <f t="shared" si="1"/>
        <v>3132</v>
      </c>
      <c r="L7" s="15"/>
    </row>
    <row r="8" spans="1:12" x14ac:dyDescent="0.2">
      <c r="A8" s="7">
        <v>5</v>
      </c>
      <c r="B8" s="8" t="s">
        <v>16</v>
      </c>
      <c r="C8" s="9">
        <v>6400</v>
      </c>
      <c r="D8" s="9"/>
      <c r="E8" s="9">
        <f t="shared" si="0"/>
        <v>6400</v>
      </c>
      <c r="F8" s="10">
        <v>2455.19</v>
      </c>
      <c r="G8" s="15">
        <v>2700</v>
      </c>
      <c r="H8" s="15">
        <v>64</v>
      </c>
      <c r="I8" s="16"/>
      <c r="J8" s="16"/>
      <c r="K8" s="15">
        <f t="shared" si="1"/>
        <v>2764</v>
      </c>
      <c r="L8" s="15"/>
    </row>
    <row r="9" spans="1:12" x14ac:dyDescent="0.2">
      <c r="A9" s="7">
        <v>6</v>
      </c>
      <c r="B9" s="8" t="s">
        <v>17</v>
      </c>
      <c r="C9" s="9">
        <v>6400</v>
      </c>
      <c r="D9" s="9"/>
      <c r="E9" s="9">
        <f t="shared" si="0"/>
        <v>6400</v>
      </c>
      <c r="F9" s="10">
        <v>2590.96</v>
      </c>
      <c r="G9" s="15">
        <v>2700</v>
      </c>
      <c r="H9" s="15">
        <v>464.8</v>
      </c>
      <c r="I9" s="16"/>
      <c r="J9" s="16"/>
      <c r="K9" s="15">
        <f t="shared" si="1"/>
        <v>3164.8</v>
      </c>
      <c r="L9" s="15"/>
    </row>
    <row r="10" spans="1:12" x14ac:dyDescent="0.2">
      <c r="A10" s="7">
        <v>7</v>
      </c>
      <c r="B10" s="8" t="s">
        <v>18</v>
      </c>
      <c r="C10" s="9">
        <v>6400</v>
      </c>
      <c r="D10" s="9">
        <v>1435.5</v>
      </c>
      <c r="E10" s="9">
        <f t="shared" si="0"/>
        <v>7835.5</v>
      </c>
      <c r="F10" s="10">
        <f>2541.16+818.23</f>
        <v>3359.39</v>
      </c>
      <c r="G10" s="15">
        <v>2700</v>
      </c>
      <c r="H10" s="15">
        <v>1097.6000000000001</v>
      </c>
      <c r="I10" s="16"/>
      <c r="J10" s="16">
        <v>-600</v>
      </c>
      <c r="K10" s="15">
        <f t="shared" si="1"/>
        <v>3197.6000000000004</v>
      </c>
      <c r="L10" s="15"/>
    </row>
    <row r="11" spans="1:12" x14ac:dyDescent="0.2">
      <c r="A11" s="7">
        <v>8</v>
      </c>
      <c r="B11" s="8" t="s">
        <v>19</v>
      </c>
      <c r="C11" s="9">
        <v>6400</v>
      </c>
      <c r="D11" s="9">
        <v>1148.4000000000001</v>
      </c>
      <c r="E11" s="9">
        <f t="shared" si="0"/>
        <v>7548.4</v>
      </c>
      <c r="F11" s="10">
        <v>3140.68</v>
      </c>
      <c r="G11" s="15">
        <v>2700</v>
      </c>
      <c r="H11" s="15">
        <v>332</v>
      </c>
      <c r="I11" s="16"/>
      <c r="J11" s="16"/>
      <c r="K11" s="15">
        <f t="shared" si="1"/>
        <v>3032</v>
      </c>
      <c r="L11" s="15"/>
    </row>
    <row r="12" spans="1:12" x14ac:dyDescent="0.2">
      <c r="A12" s="7">
        <v>9</v>
      </c>
      <c r="B12" s="8" t="s">
        <v>20</v>
      </c>
      <c r="C12" s="9">
        <v>6400</v>
      </c>
      <c r="D12" s="9"/>
      <c r="E12" s="9">
        <f t="shared" si="0"/>
        <v>6400</v>
      </c>
      <c r="F12" s="10">
        <v>2589.5700000000002</v>
      </c>
      <c r="G12" s="15">
        <v>2700</v>
      </c>
      <c r="H12" s="15">
        <v>147.20000000000002</v>
      </c>
      <c r="I12" s="16"/>
      <c r="J12" s="16"/>
      <c r="K12" s="15">
        <f t="shared" si="1"/>
        <v>2847.2</v>
      </c>
      <c r="L12" s="15"/>
    </row>
    <row r="13" spans="1:12" x14ac:dyDescent="0.2">
      <c r="A13" s="7">
        <v>10</v>
      </c>
      <c r="B13" s="8" t="s">
        <v>21</v>
      </c>
      <c r="C13" s="9">
        <v>6400</v>
      </c>
      <c r="D13" s="9"/>
      <c r="E13" s="9">
        <f t="shared" si="0"/>
        <v>6400</v>
      </c>
      <c r="F13" s="10">
        <v>2616.21</v>
      </c>
      <c r="G13" s="15">
        <v>2700</v>
      </c>
      <c r="H13" s="15">
        <v>208</v>
      </c>
      <c r="I13" s="16"/>
      <c r="J13" s="16"/>
      <c r="K13" s="15">
        <f t="shared" si="1"/>
        <v>2908</v>
      </c>
      <c r="L13" s="15"/>
    </row>
    <row r="14" spans="1:12" x14ac:dyDescent="0.2">
      <c r="A14" s="7">
        <v>11</v>
      </c>
      <c r="B14" s="8" t="s">
        <v>22</v>
      </c>
      <c r="C14" s="9">
        <v>6400</v>
      </c>
      <c r="D14" s="9"/>
      <c r="E14" s="9">
        <f t="shared" si="0"/>
        <v>6400</v>
      </c>
      <c r="F14" s="10">
        <v>2599.7199999999998</v>
      </c>
      <c r="G14" s="15">
        <v>2700</v>
      </c>
      <c r="H14" s="15">
        <v>151.20000000000002</v>
      </c>
      <c r="I14" s="16"/>
      <c r="J14" s="16"/>
      <c r="K14" s="15">
        <f t="shared" si="1"/>
        <v>2851.2</v>
      </c>
      <c r="L14" s="15"/>
    </row>
    <row r="15" spans="1:12" x14ac:dyDescent="0.2">
      <c r="A15" s="7">
        <v>12</v>
      </c>
      <c r="B15" s="8" t="s">
        <v>23</v>
      </c>
      <c r="C15" s="9">
        <v>6400</v>
      </c>
      <c r="D15" s="9"/>
      <c r="E15" s="9">
        <f t="shared" si="0"/>
        <v>6400</v>
      </c>
      <c r="F15" s="10">
        <v>2587.5300000000002</v>
      </c>
      <c r="G15" s="15">
        <v>2700</v>
      </c>
      <c r="H15" s="15">
        <v>263.2</v>
      </c>
      <c r="I15" s="16"/>
      <c r="J15" s="16"/>
      <c r="K15" s="15">
        <f t="shared" si="1"/>
        <v>2963.2</v>
      </c>
      <c r="L15" s="15"/>
    </row>
    <row r="16" spans="1:12" x14ac:dyDescent="0.2">
      <c r="A16" s="7">
        <v>13</v>
      </c>
      <c r="B16" s="8" t="s">
        <v>24</v>
      </c>
      <c r="C16" s="9">
        <v>6400</v>
      </c>
      <c r="D16" s="9"/>
      <c r="E16" s="9">
        <f t="shared" si="0"/>
        <v>6400</v>
      </c>
      <c r="F16" s="10">
        <v>2584.2399999999998</v>
      </c>
      <c r="G16" s="15">
        <v>2700</v>
      </c>
      <c r="H16" s="15">
        <v>237.60000000000002</v>
      </c>
      <c r="I16" s="16"/>
      <c r="J16" s="16"/>
      <c r="K16" s="15">
        <f t="shared" si="1"/>
        <v>2937.6</v>
      </c>
      <c r="L16" s="15"/>
    </row>
    <row r="17" spans="1:12" x14ac:dyDescent="0.2">
      <c r="A17" s="7">
        <v>14</v>
      </c>
      <c r="B17" s="8" t="s">
        <v>25</v>
      </c>
      <c r="C17" s="9">
        <v>6400</v>
      </c>
      <c r="D17" s="9"/>
      <c r="E17" s="9">
        <f t="shared" si="0"/>
        <v>6400</v>
      </c>
      <c r="F17" s="10">
        <v>2584.2399999999998</v>
      </c>
      <c r="G17" s="15">
        <v>2700</v>
      </c>
      <c r="H17" s="15">
        <v>525.6</v>
      </c>
      <c r="I17" s="16"/>
      <c r="J17" s="16"/>
      <c r="K17" s="15">
        <f t="shared" si="1"/>
        <v>3225.6</v>
      </c>
      <c r="L17" s="15"/>
    </row>
    <row r="18" spans="1:12" x14ac:dyDescent="0.2">
      <c r="A18" s="7">
        <v>15</v>
      </c>
      <c r="B18" s="8" t="s">
        <v>26</v>
      </c>
      <c r="C18" s="9">
        <v>6400</v>
      </c>
      <c r="D18" s="9">
        <v>1626.9</v>
      </c>
      <c r="E18" s="9">
        <f t="shared" si="0"/>
        <v>8026.9</v>
      </c>
      <c r="F18" s="10">
        <f>2747.8+927.33</f>
        <v>3675.13</v>
      </c>
      <c r="G18" s="15">
        <v>2700</v>
      </c>
      <c r="H18" s="15">
        <v>195.20000000000002</v>
      </c>
      <c r="I18" s="16"/>
      <c r="J18" s="16">
        <v>-300</v>
      </c>
      <c r="K18" s="15">
        <f t="shared" si="1"/>
        <v>2595.1999999999998</v>
      </c>
      <c r="L18" s="15">
        <v>425.22</v>
      </c>
    </row>
    <row r="19" spans="1:12" x14ac:dyDescent="0.2">
      <c r="A19" s="7">
        <v>16</v>
      </c>
      <c r="B19" s="8" t="s">
        <v>27</v>
      </c>
      <c r="C19" s="9">
        <v>6400</v>
      </c>
      <c r="D19" s="9">
        <v>478.5</v>
      </c>
      <c r="E19" s="9">
        <f t="shared" si="0"/>
        <v>6878.5</v>
      </c>
      <c r="F19" s="10">
        <v>2747.38</v>
      </c>
      <c r="G19" s="15">
        <v>2700</v>
      </c>
      <c r="H19" s="15">
        <v>393.6</v>
      </c>
      <c r="I19" s="16"/>
      <c r="J19" s="16"/>
      <c r="K19" s="15">
        <f t="shared" si="1"/>
        <v>3093.6</v>
      </c>
      <c r="L19" s="15"/>
    </row>
    <row r="20" spans="1:12" x14ac:dyDescent="0.2">
      <c r="A20" s="7">
        <v>17</v>
      </c>
      <c r="B20" s="8" t="s">
        <v>28</v>
      </c>
      <c r="C20" s="9">
        <v>6400</v>
      </c>
      <c r="D20" s="9">
        <v>1435.5</v>
      </c>
      <c r="E20" s="9">
        <f t="shared" si="0"/>
        <v>7835.5</v>
      </c>
      <c r="F20" s="10">
        <f>2747.2+818.23</f>
        <v>3565.43</v>
      </c>
      <c r="G20" s="15">
        <v>2700</v>
      </c>
      <c r="H20" s="15">
        <v>688.80000000000007</v>
      </c>
      <c r="I20" s="16"/>
      <c r="J20" s="16"/>
      <c r="K20" s="15">
        <f t="shared" si="1"/>
        <v>3388.8</v>
      </c>
      <c r="L20" s="15"/>
    </row>
    <row r="21" spans="1:12" x14ac:dyDescent="0.2">
      <c r="A21" s="7">
        <v>18</v>
      </c>
      <c r="B21" s="8" t="s">
        <v>29</v>
      </c>
      <c r="C21" s="9">
        <v>6400</v>
      </c>
      <c r="D21" s="9"/>
      <c r="E21" s="9">
        <f t="shared" si="0"/>
        <v>6400</v>
      </c>
      <c r="F21" s="10">
        <v>2599.7199999999998</v>
      </c>
      <c r="G21" s="15">
        <v>2700</v>
      </c>
      <c r="H21" s="15">
        <v>1123.2</v>
      </c>
      <c r="I21" s="16"/>
      <c r="J21" s="16"/>
      <c r="K21" s="15">
        <f t="shared" si="1"/>
        <v>3823.2</v>
      </c>
      <c r="L21" s="15"/>
    </row>
    <row r="22" spans="1:12" x14ac:dyDescent="0.2">
      <c r="A22" s="7">
        <v>19</v>
      </c>
      <c r="B22" s="8" t="s">
        <v>30</v>
      </c>
      <c r="C22" s="9">
        <v>6400</v>
      </c>
      <c r="D22" s="9"/>
      <c r="E22" s="9">
        <f t="shared" si="0"/>
        <v>6400</v>
      </c>
      <c r="F22" s="10">
        <v>2791.86</v>
      </c>
      <c r="G22" s="15">
        <v>2700</v>
      </c>
      <c r="H22" s="15">
        <v>104</v>
      </c>
      <c r="I22" s="16"/>
      <c r="J22" s="16"/>
      <c r="K22" s="15">
        <f t="shared" si="1"/>
        <v>2804</v>
      </c>
      <c r="L22" s="15"/>
    </row>
    <row r="23" spans="1:12" x14ac:dyDescent="0.2">
      <c r="A23" s="7">
        <v>20</v>
      </c>
      <c r="B23" s="8" t="s">
        <v>31</v>
      </c>
      <c r="C23" s="9">
        <v>6400</v>
      </c>
      <c r="D23" s="9">
        <v>2105.4</v>
      </c>
      <c r="E23" s="9">
        <f t="shared" si="0"/>
        <v>8505.4</v>
      </c>
      <c r="F23" s="10">
        <v>3755.32</v>
      </c>
      <c r="G23" s="15">
        <v>2700</v>
      </c>
      <c r="H23" s="15">
        <v>112</v>
      </c>
      <c r="I23" s="16"/>
      <c r="J23" s="16"/>
      <c r="K23" s="15">
        <f t="shared" si="1"/>
        <v>2812</v>
      </c>
      <c r="L23" s="15"/>
    </row>
    <row r="24" spans="1:12" x14ac:dyDescent="0.2">
      <c r="A24" s="7">
        <v>21</v>
      </c>
      <c r="B24" s="8" t="s">
        <v>32</v>
      </c>
      <c r="C24" s="9">
        <v>6400</v>
      </c>
      <c r="D24" s="9">
        <v>1435.5</v>
      </c>
      <c r="E24" s="9">
        <f t="shared" si="0"/>
        <v>7835.5</v>
      </c>
      <c r="F24" s="10">
        <f>2540.42+818.23</f>
        <v>3358.65</v>
      </c>
      <c r="G24" s="15">
        <v>2700</v>
      </c>
      <c r="H24" s="15">
        <v>393.6</v>
      </c>
      <c r="I24" s="16"/>
      <c r="J24" s="16"/>
      <c r="K24" s="15">
        <f t="shared" si="1"/>
        <v>3093.6</v>
      </c>
      <c r="L24" s="15"/>
    </row>
    <row r="25" spans="1:12" x14ac:dyDescent="0.2">
      <c r="A25" s="7">
        <v>22</v>
      </c>
      <c r="B25" s="8" t="s">
        <v>33</v>
      </c>
      <c r="C25" s="9">
        <v>6400</v>
      </c>
      <c r="D25" s="9">
        <v>957</v>
      </c>
      <c r="E25" s="9">
        <f t="shared" si="0"/>
        <v>7357</v>
      </c>
      <c r="F25" s="10">
        <v>3148.89</v>
      </c>
      <c r="G25" s="15">
        <v>2700</v>
      </c>
      <c r="H25" s="15">
        <v>240</v>
      </c>
      <c r="I25" s="16"/>
      <c r="J25" s="16"/>
      <c r="K25" s="15">
        <f t="shared" si="1"/>
        <v>2940</v>
      </c>
      <c r="L25" s="15"/>
    </row>
    <row r="26" spans="1:12" x14ac:dyDescent="0.2">
      <c r="A26" s="7">
        <v>23</v>
      </c>
      <c r="B26" s="8" t="s">
        <v>34</v>
      </c>
      <c r="C26" s="9">
        <v>6400</v>
      </c>
      <c r="D26" s="9">
        <v>478.5</v>
      </c>
      <c r="E26" s="9">
        <f t="shared" si="0"/>
        <v>6878.5</v>
      </c>
      <c r="F26" s="10">
        <v>2564.6999999999998</v>
      </c>
      <c r="G26" s="15">
        <v>2700</v>
      </c>
      <c r="H26" s="15">
        <v>170.4</v>
      </c>
      <c r="I26" s="16"/>
      <c r="J26" s="16"/>
      <c r="K26" s="15">
        <f t="shared" si="1"/>
        <v>2870.4</v>
      </c>
      <c r="L26" s="15"/>
    </row>
    <row r="27" spans="1:12" x14ac:dyDescent="0.2">
      <c r="A27" s="7">
        <v>24</v>
      </c>
      <c r="B27" s="8" t="s">
        <v>35</v>
      </c>
      <c r="C27" s="9">
        <v>6400</v>
      </c>
      <c r="D27" s="9"/>
      <c r="E27" s="9">
        <f t="shared" si="0"/>
        <v>6400</v>
      </c>
      <c r="F27" s="10">
        <v>2429.3000000000002</v>
      </c>
      <c r="G27" s="15">
        <v>2700</v>
      </c>
      <c r="H27" s="15">
        <v>304</v>
      </c>
      <c r="I27" s="16"/>
      <c r="J27" s="16"/>
      <c r="K27" s="15">
        <f t="shared" si="1"/>
        <v>3004</v>
      </c>
      <c r="L27" s="15"/>
    </row>
    <row r="28" spans="1:12" x14ac:dyDescent="0.2">
      <c r="A28" s="7">
        <v>25</v>
      </c>
      <c r="B28" s="8" t="s">
        <v>36</v>
      </c>
      <c r="C28" s="9">
        <v>6400</v>
      </c>
      <c r="D28" s="9">
        <v>957</v>
      </c>
      <c r="E28" s="9">
        <f t="shared" si="0"/>
        <v>7357</v>
      </c>
      <c r="F28" s="10">
        <v>3143.01</v>
      </c>
      <c r="G28" s="15">
        <v>2700</v>
      </c>
      <c r="H28" s="15">
        <v>170.4</v>
      </c>
      <c r="I28" s="16"/>
      <c r="J28" s="16"/>
      <c r="K28" s="15">
        <f t="shared" si="1"/>
        <v>2870.4</v>
      </c>
      <c r="L28" s="15"/>
    </row>
    <row r="29" spans="1:12" x14ac:dyDescent="0.2">
      <c r="A29" s="7">
        <v>26</v>
      </c>
      <c r="B29" s="8" t="s">
        <v>37</v>
      </c>
      <c r="C29" s="9">
        <v>6400</v>
      </c>
      <c r="D29" s="9"/>
      <c r="E29" s="9">
        <f t="shared" si="0"/>
        <v>6400</v>
      </c>
      <c r="F29" s="10">
        <v>2522.96</v>
      </c>
      <c r="G29" s="15">
        <v>2700</v>
      </c>
      <c r="H29" s="15">
        <v>312</v>
      </c>
      <c r="I29" s="16"/>
      <c r="J29" s="16"/>
      <c r="K29" s="15">
        <f t="shared" si="1"/>
        <v>3012</v>
      </c>
      <c r="L29" s="15"/>
    </row>
    <row r="30" spans="1:12" x14ac:dyDescent="0.2">
      <c r="A30" s="7">
        <v>27</v>
      </c>
      <c r="B30" s="8" t="s">
        <v>38</v>
      </c>
      <c r="C30" s="9">
        <v>6400</v>
      </c>
      <c r="D30" s="9">
        <v>957</v>
      </c>
      <c r="E30" s="9">
        <f t="shared" si="0"/>
        <v>7357</v>
      </c>
      <c r="F30" s="10">
        <v>3135.23</v>
      </c>
      <c r="G30" s="15">
        <v>2700</v>
      </c>
      <c r="H30" s="15">
        <v>328</v>
      </c>
      <c r="I30" s="16"/>
      <c r="J30" s="16"/>
      <c r="K30" s="15">
        <f t="shared" si="1"/>
        <v>3028</v>
      </c>
      <c r="L30" s="15"/>
    </row>
    <row r="31" spans="1:12" x14ac:dyDescent="0.2">
      <c r="A31" s="7">
        <v>28</v>
      </c>
      <c r="B31" s="8" t="s">
        <v>39</v>
      </c>
      <c r="C31" s="9">
        <v>6400</v>
      </c>
      <c r="D31" s="9">
        <v>478.5</v>
      </c>
      <c r="E31" s="9">
        <f t="shared" si="0"/>
        <v>6878.5</v>
      </c>
      <c r="F31" s="10">
        <v>2893.96</v>
      </c>
      <c r="G31" s="15">
        <v>2700</v>
      </c>
      <c r="H31" s="15">
        <v>105.60000000000001</v>
      </c>
      <c r="I31" s="16"/>
      <c r="J31" s="16"/>
      <c r="K31" s="15">
        <f t="shared" si="1"/>
        <v>2805.6</v>
      </c>
      <c r="L31" s="15"/>
    </row>
    <row r="32" spans="1:12" x14ac:dyDescent="0.2">
      <c r="A32" s="7">
        <v>29</v>
      </c>
      <c r="B32" s="8" t="s">
        <v>40</v>
      </c>
      <c r="C32" s="9">
        <v>6400</v>
      </c>
      <c r="D32" s="9"/>
      <c r="E32" s="9">
        <f t="shared" si="0"/>
        <v>6400</v>
      </c>
      <c r="F32" s="10">
        <v>2449.0100000000002</v>
      </c>
      <c r="G32" s="15">
        <v>2700</v>
      </c>
      <c r="H32" s="15">
        <v>0</v>
      </c>
      <c r="I32" s="16"/>
      <c r="J32" s="16"/>
      <c r="K32" s="15">
        <f t="shared" si="1"/>
        <v>2700</v>
      </c>
      <c r="L32" s="15"/>
    </row>
    <row r="33" spans="1:12" x14ac:dyDescent="0.2">
      <c r="A33" s="7">
        <v>30</v>
      </c>
      <c r="B33" s="8" t="s">
        <v>41</v>
      </c>
      <c r="C33" s="9">
        <v>6400</v>
      </c>
      <c r="D33" s="9">
        <v>1148.4000000000001</v>
      </c>
      <c r="E33" s="9">
        <f t="shared" si="0"/>
        <v>7548.4</v>
      </c>
      <c r="F33" s="10">
        <v>3238.69</v>
      </c>
      <c r="G33" s="15">
        <v>2700</v>
      </c>
      <c r="H33" s="15">
        <v>792</v>
      </c>
      <c r="I33" s="16"/>
      <c r="J33" s="16"/>
      <c r="K33" s="15">
        <f t="shared" si="1"/>
        <v>3492</v>
      </c>
      <c r="L33" s="15"/>
    </row>
    <row r="34" spans="1:12" x14ac:dyDescent="0.2">
      <c r="A34" s="7">
        <v>31</v>
      </c>
      <c r="B34" s="8" t="s">
        <v>42</v>
      </c>
      <c r="C34" s="9">
        <v>6400</v>
      </c>
      <c r="D34" s="9">
        <v>957</v>
      </c>
      <c r="E34" s="9">
        <f t="shared" si="0"/>
        <v>7357</v>
      </c>
      <c r="F34" s="10">
        <v>3135.23</v>
      </c>
      <c r="G34" s="15">
        <v>2700</v>
      </c>
      <c r="H34" s="15">
        <v>332.8</v>
      </c>
      <c r="I34" s="16"/>
      <c r="J34" s="16"/>
      <c r="K34" s="15">
        <f t="shared" si="1"/>
        <v>3032.8</v>
      </c>
      <c r="L34" s="15"/>
    </row>
    <row r="35" spans="1:12" x14ac:dyDescent="0.2">
      <c r="A35" s="7">
        <v>32</v>
      </c>
      <c r="B35" s="8" t="s">
        <v>43</v>
      </c>
      <c r="C35" s="9">
        <v>6400</v>
      </c>
      <c r="D35" s="12"/>
      <c r="E35" s="9">
        <f t="shared" si="0"/>
        <v>6400</v>
      </c>
      <c r="F35" s="10">
        <v>2589.5700000000002</v>
      </c>
      <c r="G35" s="15">
        <v>2700</v>
      </c>
      <c r="H35" s="15">
        <v>1091.2</v>
      </c>
      <c r="I35" s="16"/>
      <c r="J35" s="16"/>
      <c r="K35" s="15">
        <f t="shared" si="1"/>
        <v>3791.2</v>
      </c>
      <c r="L35" s="15"/>
    </row>
    <row r="36" spans="1:12" x14ac:dyDescent="0.2">
      <c r="A36" s="7">
        <v>33</v>
      </c>
      <c r="B36" s="13" t="s">
        <v>44</v>
      </c>
      <c r="C36" s="9">
        <v>6400</v>
      </c>
      <c r="D36" s="9">
        <v>478.5</v>
      </c>
      <c r="E36" s="9">
        <f t="shared" si="0"/>
        <v>6878.5</v>
      </c>
      <c r="F36" s="10">
        <v>2725.93</v>
      </c>
      <c r="G36" s="15">
        <v>2700</v>
      </c>
      <c r="H36" s="15">
        <v>146.4</v>
      </c>
      <c r="I36" s="16"/>
      <c r="J36" s="16"/>
      <c r="K36" s="15">
        <f t="shared" si="1"/>
        <v>2846.4</v>
      </c>
      <c r="L36" s="15"/>
    </row>
    <row r="37" spans="1:12" x14ac:dyDescent="0.2">
      <c r="A37" s="7">
        <v>34</v>
      </c>
      <c r="B37" s="13" t="s">
        <v>45</v>
      </c>
      <c r="C37" s="9">
        <v>6400</v>
      </c>
      <c r="D37" s="9">
        <v>1435.5</v>
      </c>
      <c r="E37" s="9">
        <f t="shared" si="0"/>
        <v>7835.5</v>
      </c>
      <c r="F37" s="10">
        <f>2541.16+818.23</f>
        <v>3359.39</v>
      </c>
      <c r="G37" s="15">
        <v>2700</v>
      </c>
      <c r="H37" s="15">
        <v>180</v>
      </c>
      <c r="I37" s="16"/>
      <c r="J37" s="16"/>
      <c r="K37" s="15">
        <f t="shared" si="1"/>
        <v>2880</v>
      </c>
      <c r="L37" s="15"/>
    </row>
    <row r="38" spans="1:12" x14ac:dyDescent="0.2">
      <c r="A38" s="7">
        <v>35</v>
      </c>
      <c r="B38" s="13" t="s">
        <v>46</v>
      </c>
      <c r="C38" s="9">
        <v>6400</v>
      </c>
      <c r="D38" s="9">
        <v>478.5</v>
      </c>
      <c r="E38" s="9">
        <f t="shared" si="0"/>
        <v>6878.5</v>
      </c>
      <c r="F38" s="10">
        <v>2693.8</v>
      </c>
      <c r="G38" s="15">
        <v>2700</v>
      </c>
      <c r="H38" s="15">
        <v>304</v>
      </c>
      <c r="I38" s="16"/>
      <c r="J38" s="16"/>
      <c r="K38" s="15">
        <f t="shared" si="1"/>
        <v>3004</v>
      </c>
      <c r="L38" s="15"/>
    </row>
    <row r="39" spans="1:12" x14ac:dyDescent="0.2">
      <c r="A39" s="7">
        <v>36</v>
      </c>
      <c r="B39" s="13" t="s">
        <v>47</v>
      </c>
      <c r="C39" s="9">
        <v>6400</v>
      </c>
      <c r="D39" s="9">
        <v>478.5</v>
      </c>
      <c r="E39" s="9">
        <f t="shared" si="0"/>
        <v>6878.5</v>
      </c>
      <c r="F39" s="10">
        <v>2726.61</v>
      </c>
      <c r="G39" s="15">
        <v>2700</v>
      </c>
      <c r="H39" s="15">
        <v>439.20000000000005</v>
      </c>
      <c r="I39" s="16"/>
      <c r="J39" s="16"/>
      <c r="K39" s="15">
        <f t="shared" si="1"/>
        <v>3139.2</v>
      </c>
      <c r="L39" s="15">
        <v>201.95</v>
      </c>
    </row>
    <row r="40" spans="1:12" x14ac:dyDescent="0.2">
      <c r="A40" s="7">
        <v>37</v>
      </c>
      <c r="B40" s="13" t="s">
        <v>48</v>
      </c>
      <c r="C40" s="9">
        <v>6400</v>
      </c>
      <c r="D40" s="9">
        <v>478.5</v>
      </c>
      <c r="E40" s="9">
        <f t="shared" si="0"/>
        <v>6878.5</v>
      </c>
      <c r="F40" s="10">
        <v>2818.96</v>
      </c>
      <c r="G40" s="15">
        <v>2700</v>
      </c>
      <c r="H40" s="15">
        <v>195.20000000000002</v>
      </c>
      <c r="I40" s="16">
        <v>0</v>
      </c>
      <c r="J40" s="16"/>
      <c r="K40" s="15">
        <f t="shared" si="1"/>
        <v>2895.2</v>
      </c>
      <c r="L40" s="15"/>
    </row>
    <row r="41" spans="1:12" x14ac:dyDescent="0.2">
      <c r="K41" s="14"/>
    </row>
    <row r="44" spans="1:12" x14ac:dyDescent="0.2">
      <c r="A44" t="s">
        <v>49</v>
      </c>
      <c r="B44" t="s">
        <v>50</v>
      </c>
    </row>
    <row r="45" spans="1:12" x14ac:dyDescent="0.2">
      <c r="B45" t="s">
        <v>51</v>
      </c>
    </row>
    <row r="46" spans="1:12" x14ac:dyDescent="0.2">
      <c r="B46" t="s">
        <v>52</v>
      </c>
    </row>
    <row r="47" spans="1:12" x14ac:dyDescent="0.2">
      <c r="B47" t="s">
        <v>53</v>
      </c>
    </row>
    <row r="48" spans="1:12" x14ac:dyDescent="0.2">
      <c r="B48" t="s">
        <v>54</v>
      </c>
    </row>
    <row r="49" spans="2:2" x14ac:dyDescent="0.2">
      <c r="B49" t="s">
        <v>55</v>
      </c>
    </row>
  </sheetData>
  <mergeCells count="1">
    <mergeCell ref="A1:L1"/>
  </mergeCells>
  <pageMargins left="0.78749999999999998" right="0.78749999999999998" top="1.0249999999999999" bottom="1.0249999999999999" header="0.78749999999999998" footer="0.78749999999999998"/>
  <pageSetup paperSize="9" firstPageNumber="0" orientation="landscape" horizontalDpi="300" verticalDpi="300"/>
  <headerFooter>
    <oddHeader>&amp;C&amp;A</oddHeader>
    <oddFooter>&amp;CPagina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12</vt:i4>
      </vt:variant>
    </vt:vector>
  </HeadingPairs>
  <TitlesOfParts>
    <vt:vector size="12" baseType="lpstr">
      <vt:lpstr>Gennaio 2022</vt:lpstr>
      <vt:lpstr>Febbraio 2022</vt:lpstr>
      <vt:lpstr>Marzo 2022</vt:lpstr>
      <vt:lpstr>Aprile 2022</vt:lpstr>
      <vt:lpstr>Maggio 2022</vt:lpstr>
      <vt:lpstr>Giugno 2022</vt:lpstr>
      <vt:lpstr>Luglio 2022</vt:lpstr>
      <vt:lpstr>Agosto 2022</vt:lpstr>
      <vt:lpstr>Settembre 2022</vt:lpstr>
      <vt:lpstr>Ottobre 2022</vt:lpstr>
      <vt:lpstr>Novembre 2022</vt:lpstr>
      <vt:lpstr>Dicembre 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Giuseppina Di Felice</dc:creator>
  <dc:description/>
  <cp:lastModifiedBy>Giuseppina Di Felice</cp:lastModifiedBy>
  <cp:revision>10</cp:revision>
  <dcterms:created xsi:type="dcterms:W3CDTF">2022-01-25T09:39:38Z</dcterms:created>
  <dcterms:modified xsi:type="dcterms:W3CDTF">2022-12-29T11:44:14Z</dcterms:modified>
  <dc:language>it-IT</dc:language>
</cp:coreProperties>
</file>