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A Economico Consiglieri\Documenti_condivisi\File_Pubblicazione_Art_14\c) Compensi connessi all’assunzione della carica\Anno_2023\"/>
    </mc:Choice>
  </mc:AlternateContent>
  <xr:revisionPtr revIDLastSave="0" documentId="13_ncr:1_{EC141240-FDC1-40EB-9FE3-B8FBD63389D9}" xr6:coauthVersionLast="36" xr6:coauthVersionMax="36" xr10:uidLastSave="{00000000-0000-0000-0000-000000000000}"/>
  <bookViews>
    <workbookView xWindow="0" yWindow="0" windowWidth="23040" windowHeight="8496" firstSheet="5" activeTab="10" xr2:uid="{F5AC00B1-FBAE-44CF-8C76-5CFAD26BDB68}"/>
  </bookViews>
  <sheets>
    <sheet name="Gennaio 2023" sheetId="1" r:id="rId1"/>
    <sheet name="Febbraio 2023" sheetId="2" r:id="rId2"/>
    <sheet name="Marzo 2023" sheetId="3" r:id="rId3"/>
    <sheet name="Aprile 2023" sheetId="4" r:id="rId4"/>
    <sheet name="Maggio 2023" sheetId="5" r:id="rId5"/>
    <sheet name="Giugno 2023" sheetId="6" r:id="rId6"/>
    <sheet name="Luglio 2023" sheetId="7" r:id="rId7"/>
    <sheet name="Agosto 2023" sheetId="8" r:id="rId8"/>
    <sheet name="Settembre 2023" sheetId="9" r:id="rId9"/>
    <sheet name="Ottobre 2023" sheetId="10" r:id="rId10"/>
    <sheet name="Novembre 2023" sheetId="11" r:id="rId11"/>
    <sheet name="Dicembre 2023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2" l="1"/>
  <c r="G37" i="12" l="1"/>
  <c r="G17" i="12"/>
  <c r="G14" i="12"/>
  <c r="G11" i="12"/>
  <c r="G7" i="12"/>
  <c r="G6" i="12"/>
  <c r="G5" i="12"/>
  <c r="M7" i="12" l="1"/>
  <c r="F40" i="12"/>
  <c r="F39" i="12"/>
  <c r="F38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G37" i="11" l="1"/>
  <c r="G17" i="11"/>
  <c r="G16" i="11"/>
  <c r="G14" i="11"/>
  <c r="G11" i="11"/>
  <c r="G7" i="11"/>
  <c r="G6" i="11"/>
  <c r="G5" i="11"/>
  <c r="M7" i="11" l="1"/>
  <c r="F40" i="11" l="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L40" i="10" l="1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F40" i="10" l="1"/>
  <c r="F39" i="10"/>
  <c r="F38" i="10"/>
  <c r="G37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G17" i="10"/>
  <c r="F17" i="10"/>
  <c r="G16" i="10"/>
  <c r="F16" i="10"/>
  <c r="F15" i="10"/>
  <c r="G14" i="10"/>
  <c r="F14" i="10"/>
  <c r="F13" i="10"/>
  <c r="F12" i="10"/>
  <c r="G11" i="10"/>
  <c r="F11" i="10"/>
  <c r="F10" i="10"/>
  <c r="F9" i="10"/>
  <c r="F8" i="10"/>
  <c r="G7" i="10"/>
  <c r="F7" i="10"/>
  <c r="G6" i="10"/>
  <c r="F6" i="10"/>
  <c r="G5" i="10"/>
  <c r="F5" i="10"/>
  <c r="F4" i="10"/>
  <c r="F40" i="9" l="1"/>
  <c r="F39" i="9"/>
  <c r="F38" i="9"/>
  <c r="G37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G17" i="9"/>
  <c r="F17" i="9"/>
  <c r="G16" i="9"/>
  <c r="F16" i="9"/>
  <c r="F15" i="9"/>
  <c r="G14" i="9"/>
  <c r="F14" i="9"/>
  <c r="F13" i="9"/>
  <c r="F12" i="9"/>
  <c r="G11" i="9"/>
  <c r="F11" i="9"/>
  <c r="F10" i="9"/>
  <c r="F9" i="9"/>
  <c r="F8" i="9"/>
  <c r="G7" i="9"/>
  <c r="F7" i="9"/>
  <c r="G6" i="9"/>
  <c r="F6" i="9"/>
  <c r="G5" i="9"/>
  <c r="F5" i="9"/>
  <c r="F4" i="9"/>
  <c r="M7" i="8" l="1"/>
  <c r="F40" i="8" l="1"/>
  <c r="F39" i="8"/>
  <c r="F38" i="8"/>
  <c r="G37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G17" i="8"/>
  <c r="F17" i="8"/>
  <c r="G16" i="8"/>
  <c r="F16" i="8"/>
  <c r="F15" i="8"/>
  <c r="G14" i="8"/>
  <c r="F14" i="8"/>
  <c r="F13" i="8"/>
  <c r="F12" i="8"/>
  <c r="G11" i="8"/>
  <c r="F11" i="8"/>
  <c r="F10" i="8"/>
  <c r="F9" i="8"/>
  <c r="F8" i="8"/>
  <c r="G7" i="8"/>
  <c r="F7" i="8"/>
  <c r="G6" i="8"/>
  <c r="F6" i="8"/>
  <c r="G5" i="8"/>
  <c r="F5" i="8"/>
  <c r="F4" i="8"/>
  <c r="M7" i="7" l="1"/>
  <c r="G28" i="7" l="1"/>
  <c r="G26" i="7"/>
  <c r="G16" i="7"/>
  <c r="F40" i="7" l="1"/>
  <c r="F39" i="7"/>
  <c r="F38" i="7"/>
  <c r="G37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G17" i="7"/>
  <c r="F17" i="7"/>
  <c r="F16" i="7"/>
  <c r="F15" i="7"/>
  <c r="G14" i="7"/>
  <c r="F14" i="7"/>
  <c r="F13" i="7"/>
  <c r="F12" i="7"/>
  <c r="G11" i="7"/>
  <c r="F11" i="7"/>
  <c r="F10" i="7"/>
  <c r="F9" i="7"/>
  <c r="F8" i="7"/>
  <c r="G7" i="7"/>
  <c r="F7" i="7"/>
  <c r="G6" i="7"/>
  <c r="F6" i="7"/>
  <c r="G5" i="7"/>
  <c r="F5" i="7"/>
  <c r="F4" i="7"/>
  <c r="G16" i="6" l="1"/>
  <c r="F40" i="6" l="1"/>
  <c r="F39" i="6"/>
  <c r="F38" i="6"/>
  <c r="G37" i="6"/>
  <c r="F37" i="6"/>
  <c r="F36" i="6"/>
  <c r="F35" i="6"/>
  <c r="F34" i="6"/>
  <c r="F33" i="6"/>
  <c r="F32" i="6"/>
  <c r="F31" i="6"/>
  <c r="F30" i="6"/>
  <c r="F29" i="6"/>
  <c r="G28" i="6"/>
  <c r="F28" i="6"/>
  <c r="F27" i="6"/>
  <c r="F26" i="6"/>
  <c r="F25" i="6"/>
  <c r="F24" i="6"/>
  <c r="F23" i="6"/>
  <c r="F22" i="6"/>
  <c r="F21" i="6"/>
  <c r="F20" i="6"/>
  <c r="F19" i="6"/>
  <c r="F18" i="6"/>
  <c r="G17" i="6"/>
  <c r="F17" i="6"/>
  <c r="E17" i="6"/>
  <c r="F16" i="6"/>
  <c r="F15" i="6"/>
  <c r="G14" i="6"/>
  <c r="F14" i="6"/>
  <c r="F13" i="6"/>
  <c r="F12" i="6"/>
  <c r="G11" i="6"/>
  <c r="F11" i="6"/>
  <c r="F10" i="6"/>
  <c r="F9" i="6"/>
  <c r="F8" i="6"/>
  <c r="G7" i="6"/>
  <c r="F7" i="6"/>
  <c r="G6" i="6"/>
  <c r="F6" i="6"/>
  <c r="G5" i="6"/>
  <c r="F5" i="6"/>
  <c r="F4" i="6"/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E17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G37" i="5" l="1"/>
  <c r="G28" i="5"/>
  <c r="G17" i="5"/>
  <c r="G14" i="5"/>
  <c r="G11" i="5"/>
  <c r="G7" i="5"/>
  <c r="G6" i="5"/>
  <c r="G5" i="5"/>
  <c r="F40" i="4" l="1"/>
  <c r="F39" i="4"/>
  <c r="F38" i="4"/>
  <c r="G37" i="4"/>
  <c r="F37" i="4"/>
  <c r="F36" i="4"/>
  <c r="F35" i="4"/>
  <c r="F34" i="4"/>
  <c r="F33" i="4"/>
  <c r="F32" i="4"/>
  <c r="F31" i="4"/>
  <c r="F30" i="4"/>
  <c r="F29" i="4"/>
  <c r="G28" i="4"/>
  <c r="F28" i="4"/>
  <c r="F27" i="4"/>
  <c r="F26" i="4"/>
  <c r="F25" i="4"/>
  <c r="F24" i="4"/>
  <c r="F23" i="4"/>
  <c r="F22" i="4"/>
  <c r="F21" i="4"/>
  <c r="F20" i="4"/>
  <c r="F19" i="4"/>
  <c r="F18" i="4"/>
  <c r="G17" i="4"/>
  <c r="F17" i="4"/>
  <c r="E17" i="4"/>
  <c r="G16" i="4"/>
  <c r="F16" i="4"/>
  <c r="F15" i="4"/>
  <c r="G14" i="4"/>
  <c r="F14" i="4"/>
  <c r="F13" i="4"/>
  <c r="F12" i="4"/>
  <c r="G11" i="4"/>
  <c r="F11" i="4"/>
  <c r="F10" i="4"/>
  <c r="F9" i="4"/>
  <c r="F8" i="4"/>
  <c r="G7" i="4"/>
  <c r="F7" i="4"/>
  <c r="G6" i="4"/>
  <c r="F6" i="4"/>
  <c r="G5" i="4"/>
  <c r="F5" i="4"/>
  <c r="F4" i="4"/>
  <c r="G37" i="3" l="1"/>
  <c r="G28" i="3"/>
  <c r="G17" i="3"/>
  <c r="G16" i="3"/>
  <c r="G14" i="3"/>
  <c r="G11" i="3"/>
  <c r="G7" i="3"/>
  <c r="G6" i="3"/>
  <c r="G5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E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40" i="2" l="1"/>
  <c r="F39" i="2"/>
  <c r="F38" i="2"/>
  <c r="G37" i="2"/>
  <c r="F37" i="2"/>
  <c r="F36" i="2"/>
  <c r="F35" i="2"/>
  <c r="F34" i="2"/>
  <c r="F33" i="2"/>
  <c r="F32" i="2"/>
  <c r="F31" i="2"/>
  <c r="F30" i="2"/>
  <c r="F29" i="2"/>
  <c r="G28" i="2"/>
  <c r="F28" i="2"/>
  <c r="F27" i="2"/>
  <c r="F26" i="2"/>
  <c r="F25" i="2"/>
  <c r="F24" i="2"/>
  <c r="F23" i="2"/>
  <c r="F22" i="2"/>
  <c r="F21" i="2"/>
  <c r="F20" i="2"/>
  <c r="F19" i="2"/>
  <c r="F18" i="2"/>
  <c r="G17" i="2"/>
  <c r="E17" i="2"/>
  <c r="F17" i="2" s="1"/>
  <c r="G16" i="2"/>
  <c r="F16" i="2"/>
  <c r="F15" i="2"/>
  <c r="G14" i="2"/>
  <c r="F14" i="2"/>
  <c r="F13" i="2"/>
  <c r="F12" i="2"/>
  <c r="G11" i="2"/>
  <c r="F11" i="2"/>
  <c r="F10" i="2"/>
  <c r="F9" i="2"/>
  <c r="F8" i="2"/>
  <c r="G7" i="2"/>
  <c r="F7" i="2"/>
  <c r="G6" i="2"/>
  <c r="F6" i="2"/>
  <c r="G5" i="2"/>
  <c r="F5" i="2"/>
  <c r="F4" i="2"/>
  <c r="L40" i="1"/>
  <c r="F40" i="1"/>
  <c r="L39" i="1"/>
  <c r="F39" i="1"/>
  <c r="L38" i="1"/>
  <c r="F38" i="1"/>
  <c r="L37" i="1"/>
  <c r="G37" i="1"/>
  <c r="F37" i="1"/>
  <c r="L36" i="1"/>
  <c r="F36" i="1"/>
  <c r="L35" i="1"/>
  <c r="F35" i="1"/>
  <c r="L34" i="1"/>
  <c r="F34" i="1"/>
  <c r="L33" i="1"/>
  <c r="F33" i="1"/>
  <c r="L32" i="1"/>
  <c r="F32" i="1"/>
  <c r="L31" i="1"/>
  <c r="F31" i="1"/>
  <c r="L30" i="1"/>
  <c r="F30" i="1"/>
  <c r="L29" i="1"/>
  <c r="F29" i="1"/>
  <c r="L28" i="1"/>
  <c r="G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G17" i="1"/>
  <c r="F17" i="1"/>
  <c r="E17" i="1"/>
  <c r="L16" i="1"/>
  <c r="G16" i="1"/>
  <c r="F16" i="1"/>
  <c r="L15" i="1"/>
  <c r="F15" i="1"/>
  <c r="L14" i="1"/>
  <c r="G14" i="1"/>
  <c r="F14" i="1"/>
  <c r="L13" i="1"/>
  <c r="F13" i="1"/>
  <c r="L12" i="1"/>
  <c r="F12" i="1"/>
  <c r="L11" i="1"/>
  <c r="G11" i="1"/>
  <c r="F11" i="1"/>
  <c r="L10" i="1"/>
  <c r="F10" i="1"/>
  <c r="L9" i="1"/>
  <c r="F9" i="1"/>
  <c r="L8" i="1"/>
  <c r="F8" i="1"/>
  <c r="L7" i="1"/>
  <c r="G7" i="1"/>
  <c r="F7" i="1"/>
  <c r="L6" i="1"/>
  <c r="G6" i="1"/>
  <c r="F6" i="1"/>
  <c r="L5" i="1"/>
  <c r="G5" i="1"/>
  <c r="F5" i="1"/>
  <c r="L4" i="1"/>
  <c r="F4" i="1"/>
</calcChain>
</file>

<file path=xl/sharedStrings.xml><?xml version="1.0" encoding="utf-8"?>
<sst xmlns="http://schemas.openxmlformats.org/spreadsheetml/2006/main" count="697" uniqueCount="70">
  <si>
    <t>MESE DI GENNAIO 2023</t>
  </si>
  <si>
    <t>N.</t>
  </si>
  <si>
    <t>Consigliere/Assessore</t>
  </si>
  <si>
    <t>Periodo di liquidazione</t>
  </si>
  <si>
    <t xml:space="preserve">Indennità di carica </t>
  </si>
  <si>
    <t xml:space="preserve">Indennità di funzione </t>
  </si>
  <si>
    <t xml:space="preserve">Totale Indennità </t>
  </si>
  <si>
    <t>Totale Indennità netta *</t>
  </si>
  <si>
    <t>Rimborso spese per l'esercizio del mandato -  quota fissa</t>
  </si>
  <si>
    <t>Rimborso spese per l'esercizio del mandato -  quota variabile</t>
  </si>
  <si>
    <t xml:space="preserve">Arretrati ottobre - Rimborso spese per l'esercizio del mandato -  quota variabile </t>
  </si>
  <si>
    <t>Decurtazioni</t>
  </si>
  <si>
    <t>Totale rimborso spese</t>
  </si>
  <si>
    <t>Rimborso spese missioni</t>
  </si>
  <si>
    <t>ACCIARRI MONICA</t>
  </si>
  <si>
    <t xml:space="preserve">ACQUAROLI FRANCESCO </t>
  </si>
  <si>
    <t xml:space="preserve">AGUZZI STEFANO </t>
  </si>
  <si>
    <t>ANTONINI ANDREA MARIA</t>
  </si>
  <si>
    <t>ASSENTI ANDREA</t>
  </si>
  <si>
    <t>AUSILI MARCO</t>
  </si>
  <si>
    <t>BAIOCCHI NICOLA</t>
  </si>
  <si>
    <t>BALDELLI FRANCESCO</t>
  </si>
  <si>
    <t>BIANCANI  ANDREA</t>
  </si>
  <si>
    <t>BILO' MIRKO</t>
  </si>
  <si>
    <t>BIONDI CHIARA</t>
  </si>
  <si>
    <t>BORA MANUELA</t>
  </si>
  <si>
    <t>BORRONI PIERPAOLO</t>
  </si>
  <si>
    <t>BRANDONI GOFFREDO</t>
  </si>
  <si>
    <t>CANCELLIERI GIORGIO</t>
  </si>
  <si>
    <t>CARANCINI ROMANO</t>
  </si>
  <si>
    <t>CASINI ANNA</t>
  </si>
  <si>
    <t>CESETTI FABRIZIO</t>
  </si>
  <si>
    <t>CICCIOLI CARLO</t>
  </si>
  <si>
    <t>ELEZI LINDITA</t>
  </si>
  <si>
    <t>LATINI DINO</t>
  </si>
  <si>
    <t>LIVI SIMONE</t>
  </si>
  <si>
    <t>LUPINI SIMONA</t>
  </si>
  <si>
    <t>MANGIALARDI MAURIZIO</t>
  </si>
  <si>
    <t>MARCOZZI JESSICA</t>
  </si>
  <si>
    <t>MARINANGELI MARCO</t>
  </si>
  <si>
    <t>MARINELLI RENZO</t>
  </si>
  <si>
    <t>MASTROVINCENZO ANTONIO</t>
  </si>
  <si>
    <t>MENGHI ANNA</t>
  </si>
  <si>
    <t>PASQUI GIANLUCA</t>
  </si>
  <si>
    <t>PUTZU ANDREA</t>
  </si>
  <si>
    <t>ROSSI GIACOMO</t>
  </si>
  <si>
    <t>RUGGERI MARTA CARMELA RAIMONDA</t>
  </si>
  <si>
    <t>SALTAMARTINI FILIPPO</t>
  </si>
  <si>
    <t>SANTARELLI LUCA</t>
  </si>
  <si>
    <t>SERFILIPPI LUCA</t>
  </si>
  <si>
    <t>VITRI MICAELA</t>
  </si>
  <si>
    <t>*</t>
  </si>
  <si>
    <t>Nota: l'importo dell'indennità netta del singolo Consigliere può variare in base all'eventuale applicazione delle seguenti variabili:</t>
  </si>
  <si>
    <t>Contributi previdenziali onerosi</t>
  </si>
  <si>
    <t>Termine periodo contribuzione obbligatoria per indennità di fine mandato</t>
  </si>
  <si>
    <t>Applicazione detrazioni per carichi di famiglia</t>
  </si>
  <si>
    <t>Applicazione aliquota IRPEF fissa</t>
  </si>
  <si>
    <t>Trattenute di altra natura</t>
  </si>
  <si>
    <t>MESE DI FEBBRAIO 2023</t>
  </si>
  <si>
    <t>MESE DI MARZO 2023</t>
  </si>
  <si>
    <t>MESE DI APRILE 2023</t>
  </si>
  <si>
    <t>MESE DI MAGGIO 2023</t>
  </si>
  <si>
    <t>MESE DI GIUGNO 2023</t>
  </si>
  <si>
    <t>MESE DI LUGLIO 2023</t>
  </si>
  <si>
    <t>MESE DI AGOSTO 2023</t>
  </si>
  <si>
    <t>MESE DI SETTEMBRE 2023</t>
  </si>
  <si>
    <t xml:space="preserve"> </t>
  </si>
  <si>
    <t>MESE DI OTTOBRE 2023</t>
  </si>
  <si>
    <t>MESE DI NOVEMBRE 2023</t>
  </si>
  <si>
    <t>MESE DI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</si>
</sst>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charset val="1"/>
    </font>
    <font>
      <b/>
      <sz val="9"/>
      <color rgb="FF000000"/>
      <name val="Arial"/>
      <charset val="1"/>
    </font>
    <font>
      <b/>
      <sz val="9"/>
      <color rgb="FF000000"/>
      <name val="Arial"/>
      <family val="2"/>
      <charset val="1"/>
    </font>
    <font>
      <sz val="9"/>
      <name val="Arial"/>
      <charset val="1"/>
    </font>
    <font>
      <sz val="9"/>
      <name val="Arial"/>
      <family val="2"/>
      <charset val="1"/>
    </font>
    <font>
      <sz val="9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0" fontId="6" fillId="0" borderId="1" xfId="0" applyFont="1" applyBorder="1"/>
    <xf numFmtId="0" fontId="3" fillId="0" borderId="1" xfId="0" applyFont="1" applyBorder="1" applyAlignment="1">
      <alignment horizontal="left"/>
    </xf>
    <xf numFmtId="4" fontId="0" fillId="0" borderId="0" xfId="0" applyNumberFormat="1"/>
    <xf numFmtId="4" fontId="9" fillId="0" borderId="1" xfId="0" applyNumberFormat="1" applyFont="1" applyBorder="1" applyAlignment="1">
      <alignment horizontal="right"/>
    </xf>
    <xf numFmtId="4" fontId="9" fillId="0" borderId="1" xfId="0" applyNumberFormat="1" applyFont="1" applyBorder="1"/>
    <xf numFmtId="0" fontId="1" fillId="0" borderId="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7932A-7A5A-46FB-8A1D-14F7EA4A5EC8}">
  <dimension ref="A1:M49"/>
  <sheetViews>
    <sheetView zoomScaleNormal="100" workbookViewId="0">
      <selection activeCell="Q11" sqref="Q11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2">
        <v>2700</v>
      </c>
      <c r="I4" s="12">
        <v>984</v>
      </c>
      <c r="J4" s="13"/>
      <c r="K4" s="13"/>
      <c r="L4" s="12">
        <f t="shared" ref="L4:L40" si="1">SUM(H4:K4)</f>
        <v>3684</v>
      </c>
      <c r="M4" s="12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2">SUM(D5:E5)</f>
        <v>8792.5</v>
      </c>
      <c r="G5" s="11">
        <f>2536.89+1363.72</f>
        <v>3900.6099999999997</v>
      </c>
      <c r="H5" s="12">
        <v>2700</v>
      </c>
      <c r="I5" s="12">
        <v>480</v>
      </c>
      <c r="J5" s="13"/>
      <c r="K5" s="13"/>
      <c r="L5" s="12">
        <f t="shared" si="1"/>
        <v>3180</v>
      </c>
      <c r="M5" s="12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2"/>
        <v>7835.5</v>
      </c>
      <c r="G6" s="11">
        <f>2560.69+818.23</f>
        <v>3378.92</v>
      </c>
      <c r="H6" s="12">
        <v>2700</v>
      </c>
      <c r="I6" s="12">
        <v>780.80000000000007</v>
      </c>
      <c r="J6" s="13"/>
      <c r="K6" s="13"/>
      <c r="L6" s="12">
        <f t="shared" si="1"/>
        <v>3480.8</v>
      </c>
      <c r="M6" s="12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2"/>
        <v>7835.5</v>
      </c>
      <c r="G7" s="11">
        <f>2569.9+818.23</f>
        <v>3388.13</v>
      </c>
      <c r="H7" s="12">
        <v>2700</v>
      </c>
      <c r="I7" s="12">
        <v>1500</v>
      </c>
      <c r="J7" s="13"/>
      <c r="K7" s="13"/>
      <c r="L7" s="12">
        <f t="shared" si="1"/>
        <v>4200</v>
      </c>
      <c r="M7" s="12">
        <v>481.53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2"/>
        <v>6400</v>
      </c>
      <c r="G8" s="11">
        <v>2604.0300000000002</v>
      </c>
      <c r="H8" s="12">
        <v>2700</v>
      </c>
      <c r="I8" s="12">
        <v>792</v>
      </c>
      <c r="J8" s="13"/>
      <c r="K8" s="13"/>
      <c r="L8" s="12">
        <f t="shared" si="1"/>
        <v>3492</v>
      </c>
      <c r="M8" s="12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2"/>
        <v>6400</v>
      </c>
      <c r="G9" s="11">
        <v>2511.1999999999998</v>
      </c>
      <c r="H9" s="12">
        <v>2700</v>
      </c>
      <c r="I9" s="12">
        <v>88</v>
      </c>
      <c r="J9" s="13"/>
      <c r="K9" s="13"/>
      <c r="L9" s="12">
        <f t="shared" si="1"/>
        <v>2788</v>
      </c>
      <c r="M9" s="12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2"/>
        <v>7357</v>
      </c>
      <c r="G10" s="11">
        <v>3183.74</v>
      </c>
      <c r="H10" s="12">
        <v>2700</v>
      </c>
      <c r="I10" s="12">
        <v>664</v>
      </c>
      <c r="J10" s="13"/>
      <c r="K10" s="13"/>
      <c r="L10" s="12">
        <f t="shared" si="1"/>
        <v>3364</v>
      </c>
      <c r="M10" s="12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2"/>
        <v>7835.5</v>
      </c>
      <c r="G11" s="11">
        <f>2560.69+818.23</f>
        <v>3378.92</v>
      </c>
      <c r="H11" s="12">
        <v>2700</v>
      </c>
      <c r="I11" s="12">
        <v>940.80000000000007</v>
      </c>
      <c r="J11" s="13"/>
      <c r="K11" s="13"/>
      <c r="L11" s="12">
        <f t="shared" si="1"/>
        <v>3640.8</v>
      </c>
      <c r="M11" s="12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2"/>
        <v>7548.4</v>
      </c>
      <c r="G12" s="11">
        <v>3140.48</v>
      </c>
      <c r="H12" s="12">
        <v>2700</v>
      </c>
      <c r="I12" s="12">
        <v>531.20000000000005</v>
      </c>
      <c r="J12" s="13"/>
      <c r="K12" s="13"/>
      <c r="L12" s="12">
        <f t="shared" si="1"/>
        <v>3231.2</v>
      </c>
      <c r="M12" s="12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2"/>
        <v>6400</v>
      </c>
      <c r="G13" s="11">
        <v>2606.89</v>
      </c>
      <c r="H13" s="12">
        <v>2700</v>
      </c>
      <c r="I13" s="12">
        <v>331.20000000000005</v>
      </c>
      <c r="J13" s="13"/>
      <c r="K13" s="13"/>
      <c r="L13" s="12">
        <f t="shared" si="1"/>
        <v>3031.2</v>
      </c>
      <c r="M13" s="12"/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2"/>
        <v>7835.5</v>
      </c>
      <c r="G14" s="11">
        <f>2615.16+818.23</f>
        <v>3433.39</v>
      </c>
      <c r="H14" s="12">
        <v>2700</v>
      </c>
      <c r="I14" s="12">
        <v>780</v>
      </c>
      <c r="J14" s="13"/>
      <c r="K14" s="13"/>
      <c r="L14" s="12">
        <f t="shared" si="1"/>
        <v>3480</v>
      </c>
      <c r="M14" s="12"/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2"/>
        <v>6400</v>
      </c>
      <c r="G15" s="11">
        <v>2604.0300000000002</v>
      </c>
      <c r="H15" s="12">
        <v>2700</v>
      </c>
      <c r="I15" s="12">
        <v>388.8</v>
      </c>
      <c r="J15" s="13"/>
      <c r="K15" s="13"/>
      <c r="L15" s="12">
        <f t="shared" si="1"/>
        <v>3088.8</v>
      </c>
      <c r="M15" s="12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/>
      <c r="F16" s="10">
        <f t="shared" ref="F16" si="3">SUM(D16:E16)</f>
        <v>6400</v>
      </c>
      <c r="G16" s="11">
        <f>2085.25+521.31</f>
        <v>2606.56</v>
      </c>
      <c r="H16" s="12">
        <v>2700</v>
      </c>
      <c r="I16" s="12">
        <v>376</v>
      </c>
      <c r="J16" s="13"/>
      <c r="K16" s="13"/>
      <c r="L16" s="12">
        <f t="shared" si="1"/>
        <v>3076</v>
      </c>
      <c r="M16" s="12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f>1435.5</f>
        <v>1435.5</v>
      </c>
      <c r="F17" s="10">
        <f t="shared" si="2"/>
        <v>7835.5</v>
      </c>
      <c r="G17" s="11">
        <f>2182.21+846.94</f>
        <v>3029.15</v>
      </c>
      <c r="H17" s="12">
        <v>2700</v>
      </c>
      <c r="I17" s="12">
        <v>149.6</v>
      </c>
      <c r="J17" s="13"/>
      <c r="K17" s="13"/>
      <c r="L17" s="12">
        <f t="shared" si="1"/>
        <v>2849.6</v>
      </c>
      <c r="M17" s="12"/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2"/>
        <v>6400</v>
      </c>
      <c r="G18" s="11">
        <v>2604.0300000000002</v>
      </c>
      <c r="H18" s="12">
        <v>2700</v>
      </c>
      <c r="I18" s="12">
        <v>554.4</v>
      </c>
      <c r="J18" s="13"/>
      <c r="K18" s="13"/>
      <c r="L18" s="12">
        <f t="shared" si="1"/>
        <v>3254.4</v>
      </c>
      <c r="M18" s="12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/>
      <c r="F19" s="10">
        <f t="shared" si="2"/>
        <v>6400</v>
      </c>
      <c r="G19" s="11">
        <v>2604.0300000000002</v>
      </c>
      <c r="H19" s="12">
        <v>2700</v>
      </c>
      <c r="I19" s="12">
        <v>1051.2</v>
      </c>
      <c r="J19" s="13"/>
      <c r="K19" s="13"/>
      <c r="L19" s="12">
        <f t="shared" si="1"/>
        <v>3751.2</v>
      </c>
      <c r="M19" s="12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478.5</v>
      </c>
      <c r="F20" s="10">
        <f t="shared" si="2"/>
        <v>6878.5</v>
      </c>
      <c r="G20" s="11">
        <v>2753.18</v>
      </c>
      <c r="H20" s="12">
        <v>2700</v>
      </c>
      <c r="I20" s="12">
        <v>787.2</v>
      </c>
      <c r="J20" s="13"/>
      <c r="K20" s="13"/>
      <c r="L20" s="12">
        <f t="shared" si="1"/>
        <v>3487.2</v>
      </c>
      <c r="M20" s="12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/>
      <c r="F21" s="10">
        <f t="shared" si="2"/>
        <v>6400</v>
      </c>
      <c r="G21" s="11">
        <v>2604.0300000000002</v>
      </c>
      <c r="H21" s="12">
        <v>2700</v>
      </c>
      <c r="I21" s="12">
        <v>1248</v>
      </c>
      <c r="J21" s="13"/>
      <c r="K21" s="13"/>
      <c r="L21" s="12">
        <f t="shared" si="1"/>
        <v>3948</v>
      </c>
      <c r="M21" s="12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2"/>
        <v>6400</v>
      </c>
      <c r="G22" s="11">
        <v>2804.14</v>
      </c>
      <c r="H22" s="12">
        <v>2700</v>
      </c>
      <c r="I22" s="12">
        <v>144</v>
      </c>
      <c r="J22" s="13"/>
      <c r="K22" s="13"/>
      <c r="L22" s="12">
        <f t="shared" si="1"/>
        <v>2844</v>
      </c>
      <c r="M22" s="12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4">SUM(D23:E23)</f>
        <v>6400</v>
      </c>
      <c r="G23" s="11">
        <v>2549.02</v>
      </c>
      <c r="H23" s="12">
        <v>2700</v>
      </c>
      <c r="I23" s="12">
        <v>256</v>
      </c>
      <c r="J23" s="13"/>
      <c r="K23" s="13"/>
      <c r="L23" s="12">
        <f t="shared" si="1"/>
        <v>2956</v>
      </c>
      <c r="M23" s="12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2"/>
        <v>8505.4</v>
      </c>
      <c r="G24" s="11">
        <v>3778.44</v>
      </c>
      <c r="H24" s="12">
        <v>2700</v>
      </c>
      <c r="I24" s="12">
        <v>256</v>
      </c>
      <c r="J24" s="13"/>
      <c r="K24" s="13"/>
      <c r="L24" s="12">
        <f t="shared" si="1"/>
        <v>2956</v>
      </c>
      <c r="M24" s="12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2"/>
        <v>6400</v>
      </c>
      <c r="G25" s="11">
        <v>2549.02</v>
      </c>
      <c r="H25" s="12">
        <v>2700</v>
      </c>
      <c r="I25" s="12">
        <v>584</v>
      </c>
      <c r="J25" s="13"/>
      <c r="K25" s="13"/>
      <c r="L25" s="12">
        <f t="shared" si="1"/>
        <v>3284</v>
      </c>
      <c r="M25" s="12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>
        <v>478.5</v>
      </c>
      <c r="F26" s="10">
        <f t="shared" si="2"/>
        <v>6878.5</v>
      </c>
      <c r="G26" s="11">
        <v>2591.14</v>
      </c>
      <c r="H26" s="12">
        <v>2700</v>
      </c>
      <c r="I26" s="12">
        <v>454.40000000000003</v>
      </c>
      <c r="J26" s="13"/>
      <c r="K26" s="13"/>
      <c r="L26" s="12">
        <f t="shared" si="1"/>
        <v>3154.4</v>
      </c>
      <c r="M26" s="12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2"/>
        <v>6400</v>
      </c>
      <c r="G27" s="11">
        <v>2447.2399999999998</v>
      </c>
      <c r="H27" s="12">
        <v>2700</v>
      </c>
      <c r="I27" s="12">
        <v>516.80000000000007</v>
      </c>
      <c r="J27" s="13"/>
      <c r="K27" s="13"/>
      <c r="L27" s="12">
        <f t="shared" si="1"/>
        <v>3216.8</v>
      </c>
      <c r="M27" s="12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957</v>
      </c>
      <c r="F28" s="10">
        <f t="shared" si="2"/>
        <v>7357</v>
      </c>
      <c r="G28" s="11">
        <f>1891.46+630.46*2</f>
        <v>3152.38</v>
      </c>
      <c r="H28" s="12">
        <v>2700</v>
      </c>
      <c r="I28" s="12">
        <v>852</v>
      </c>
      <c r="J28" s="13"/>
      <c r="K28" s="13"/>
      <c r="L28" s="12">
        <f t="shared" si="1"/>
        <v>3552</v>
      </c>
      <c r="M28" s="12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0">
        <v>478.5</v>
      </c>
      <c r="F29" s="10">
        <f t="shared" si="2"/>
        <v>6878.5</v>
      </c>
      <c r="G29" s="11">
        <v>2850.76</v>
      </c>
      <c r="H29" s="12">
        <v>2700</v>
      </c>
      <c r="I29" s="12">
        <v>468</v>
      </c>
      <c r="J29" s="13"/>
      <c r="K29" s="13"/>
      <c r="L29" s="12">
        <f t="shared" si="1"/>
        <v>3168</v>
      </c>
      <c r="M29" s="12"/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2"/>
        <v>7357</v>
      </c>
      <c r="G30" s="11">
        <v>3152.42</v>
      </c>
      <c r="H30" s="12">
        <v>2700</v>
      </c>
      <c r="I30" s="12">
        <v>918.40000000000009</v>
      </c>
      <c r="J30" s="13"/>
      <c r="K30" s="13"/>
      <c r="L30" s="12">
        <f t="shared" si="1"/>
        <v>3618.4</v>
      </c>
      <c r="M30" s="12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2"/>
        <v>6878.5</v>
      </c>
      <c r="G31" s="11">
        <v>2891.57</v>
      </c>
      <c r="H31" s="12">
        <v>2700</v>
      </c>
      <c r="I31" s="12">
        <v>96.800000000000011</v>
      </c>
      <c r="J31" s="13"/>
      <c r="K31" s="13"/>
      <c r="L31" s="12">
        <f t="shared" si="1"/>
        <v>2796.8</v>
      </c>
      <c r="M31" s="12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2"/>
        <v>6400</v>
      </c>
      <c r="G32" s="11">
        <v>2466.36</v>
      </c>
      <c r="H32" s="12">
        <v>2700</v>
      </c>
      <c r="I32" s="12">
        <v>700.80000000000007</v>
      </c>
      <c r="J32" s="13"/>
      <c r="K32" s="13"/>
      <c r="L32" s="12">
        <f t="shared" si="1"/>
        <v>3400.8</v>
      </c>
      <c r="M32" s="12"/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2"/>
        <v>7548.4</v>
      </c>
      <c r="G33" s="11">
        <v>3256.76</v>
      </c>
      <c r="H33" s="12">
        <v>2700</v>
      </c>
      <c r="I33" s="12">
        <v>880</v>
      </c>
      <c r="J33" s="13"/>
      <c r="K33" s="13"/>
      <c r="L33" s="12">
        <f t="shared" si="1"/>
        <v>3580</v>
      </c>
      <c r="M33" s="12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2"/>
        <v>7357</v>
      </c>
      <c r="G34" s="11">
        <v>3152.42</v>
      </c>
      <c r="H34" s="12">
        <v>2700</v>
      </c>
      <c r="I34" s="12">
        <v>374.40000000000003</v>
      </c>
      <c r="J34" s="13"/>
      <c r="K34" s="13"/>
      <c r="L34" s="12">
        <f t="shared" si="1"/>
        <v>3074.4</v>
      </c>
      <c r="M34" s="12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2"/>
        <v>6400</v>
      </c>
      <c r="G35" s="11">
        <v>2606.89</v>
      </c>
      <c r="H35" s="12">
        <v>2700</v>
      </c>
      <c r="I35" s="12">
        <v>1388.8000000000002</v>
      </c>
      <c r="J35" s="13"/>
      <c r="K35" s="13"/>
      <c r="L35" s="12">
        <f t="shared" si="1"/>
        <v>4088.8</v>
      </c>
      <c r="M35" s="12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2"/>
        <v>6878.5</v>
      </c>
      <c r="G36" s="11">
        <v>2746.93</v>
      </c>
      <c r="H36" s="12">
        <v>2700</v>
      </c>
      <c r="I36" s="12">
        <v>439.20000000000005</v>
      </c>
      <c r="J36" s="13"/>
      <c r="K36" s="13"/>
      <c r="L36" s="12">
        <f t="shared" si="1"/>
        <v>3139.2</v>
      </c>
      <c r="M36" s="12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2"/>
        <v>8026.9</v>
      </c>
      <c r="G37" s="11">
        <f>2559.64+927.33</f>
        <v>3486.97</v>
      </c>
      <c r="H37" s="12">
        <v>2700</v>
      </c>
      <c r="I37" s="12">
        <v>432</v>
      </c>
      <c r="J37" s="13"/>
      <c r="K37" s="13"/>
      <c r="L37" s="12">
        <f t="shared" si="1"/>
        <v>3132</v>
      </c>
      <c r="M37" s="12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>
        <v>478.5</v>
      </c>
      <c r="F38" s="10">
        <f t="shared" si="2"/>
        <v>6878.5</v>
      </c>
      <c r="G38" s="11">
        <v>2747.92</v>
      </c>
      <c r="H38" s="12">
        <v>2700</v>
      </c>
      <c r="I38" s="12">
        <v>425.6</v>
      </c>
      <c r="J38" s="13"/>
      <c r="K38" s="13"/>
      <c r="L38" s="12">
        <f t="shared" si="1"/>
        <v>3125.6</v>
      </c>
      <c r="M38" s="12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2"/>
        <v>7357</v>
      </c>
      <c r="G39" s="11">
        <v>3034.11</v>
      </c>
      <c r="H39" s="12">
        <v>2700</v>
      </c>
      <c r="I39" s="12">
        <v>488</v>
      </c>
      <c r="J39" s="13"/>
      <c r="K39" s="13"/>
      <c r="L39" s="12">
        <f t="shared" si="1"/>
        <v>3188</v>
      </c>
      <c r="M39" s="12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2"/>
        <v>6878.5</v>
      </c>
      <c r="G40" s="11">
        <v>2840.73</v>
      </c>
      <c r="H40" s="12">
        <v>2700</v>
      </c>
      <c r="I40" s="12">
        <v>390.40000000000003</v>
      </c>
      <c r="J40" s="13"/>
      <c r="K40" s="13"/>
      <c r="L40" s="12">
        <f t="shared" si="1"/>
        <v>3090.4</v>
      </c>
      <c r="M40" s="12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2" x14ac:dyDescent="0.25">
      <c r="B49" t="s">
        <v>57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51F4-2693-454B-A85D-A0D4B3D22702}">
  <dimension ref="A1:M50"/>
  <sheetViews>
    <sheetView topLeftCell="A31" zoomScaleNormal="100" workbookViewId="0">
      <selection activeCell="E37" sqref="E37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67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7">
        <v>2700</v>
      </c>
      <c r="I4" s="17">
        <v>885.6</v>
      </c>
      <c r="J4" s="18"/>
      <c r="K4" s="18"/>
      <c r="L4" s="17">
        <f t="shared" ref="L4:L40" si="1">SUM(H4:K4)</f>
        <v>3585.6</v>
      </c>
      <c r="M4" s="17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2">SUM(D5:E5)</f>
        <v>8792.5</v>
      </c>
      <c r="G5" s="11">
        <f>2517.27+1363.72</f>
        <v>3880.99</v>
      </c>
      <c r="H5" s="17">
        <v>2700</v>
      </c>
      <c r="I5" s="17">
        <v>640</v>
      </c>
      <c r="J5" s="18"/>
      <c r="K5" s="18"/>
      <c r="L5" s="17">
        <f t="shared" si="1"/>
        <v>3340</v>
      </c>
      <c r="M5" s="17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2"/>
        <v>7835.5</v>
      </c>
      <c r="G6" s="11">
        <f>2544.13+818.23</f>
        <v>3362.36</v>
      </c>
      <c r="H6" s="17">
        <v>2700</v>
      </c>
      <c r="I6" s="17">
        <v>634.40000000000009</v>
      </c>
      <c r="J6" s="18"/>
      <c r="K6" s="18"/>
      <c r="L6" s="17">
        <f t="shared" si="1"/>
        <v>3334.4</v>
      </c>
      <c r="M6" s="17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2"/>
        <v>7835.5</v>
      </c>
      <c r="G7" s="11">
        <f>2554.56+818.23</f>
        <v>3372.79</v>
      </c>
      <c r="H7" s="17">
        <v>2700</v>
      </c>
      <c r="I7" s="17">
        <v>1180.8</v>
      </c>
      <c r="J7" s="18"/>
      <c r="K7" s="18"/>
      <c r="L7" s="17">
        <f t="shared" si="1"/>
        <v>3880.8</v>
      </c>
      <c r="M7" s="17">
        <v>83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2"/>
        <v>6400</v>
      </c>
      <c r="G8" s="11">
        <v>2592.0700000000002</v>
      </c>
      <c r="H8" s="17">
        <v>2700</v>
      </c>
      <c r="I8" s="17">
        <v>504</v>
      </c>
      <c r="J8" s="18"/>
      <c r="K8" s="18"/>
      <c r="L8" s="17">
        <f t="shared" si="1"/>
        <v>3204</v>
      </c>
      <c r="M8" s="17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2"/>
        <v>6400</v>
      </c>
      <c r="G9" s="11">
        <v>2434.86</v>
      </c>
      <c r="H9" s="17">
        <v>2700</v>
      </c>
      <c r="I9" s="17">
        <v>128</v>
      </c>
      <c r="J9" s="18"/>
      <c r="K9" s="18"/>
      <c r="L9" s="17">
        <f t="shared" si="1"/>
        <v>2828</v>
      </c>
      <c r="M9" s="17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2"/>
        <v>7357</v>
      </c>
      <c r="G10" s="11">
        <v>3173.27</v>
      </c>
      <c r="H10" s="17">
        <v>2700</v>
      </c>
      <c r="I10" s="17">
        <v>664</v>
      </c>
      <c r="J10" s="18"/>
      <c r="K10" s="18"/>
      <c r="L10" s="17">
        <f t="shared" si="1"/>
        <v>3364</v>
      </c>
      <c r="M10" s="17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2"/>
        <v>7835.5</v>
      </c>
      <c r="G11" s="11">
        <f>2544.13+818.23</f>
        <v>3362.36</v>
      </c>
      <c r="H11" s="17">
        <v>2700</v>
      </c>
      <c r="I11" s="17">
        <v>784</v>
      </c>
      <c r="J11" s="18"/>
      <c r="K11" s="18"/>
      <c r="L11" s="17">
        <f t="shared" si="1"/>
        <v>3484</v>
      </c>
      <c r="M11" s="17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2"/>
        <v>7548.4</v>
      </c>
      <c r="G12" s="11">
        <v>3110.41</v>
      </c>
      <c r="H12" s="17">
        <v>2700</v>
      </c>
      <c r="I12" s="17">
        <v>464.8</v>
      </c>
      <c r="J12" s="18"/>
      <c r="K12" s="18"/>
      <c r="L12" s="17">
        <f t="shared" si="1"/>
        <v>3164.8</v>
      </c>
      <c r="M12" s="17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2"/>
        <v>6400</v>
      </c>
      <c r="G13" s="11">
        <v>2596.42</v>
      </c>
      <c r="H13" s="17">
        <v>2700</v>
      </c>
      <c r="I13" s="17">
        <v>239.20000000000002</v>
      </c>
      <c r="J13" s="18"/>
      <c r="K13" s="18"/>
      <c r="L13" s="17">
        <f t="shared" si="1"/>
        <v>2939.2</v>
      </c>
      <c r="M13" s="17">
        <v>276.85000000000002</v>
      </c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2"/>
        <v>7835.5</v>
      </c>
      <c r="G14" s="11">
        <f>2611.93+818.23</f>
        <v>3430.16</v>
      </c>
      <c r="H14" s="17">
        <v>2700</v>
      </c>
      <c r="I14" s="17">
        <v>572</v>
      </c>
      <c r="J14" s="18"/>
      <c r="K14" s="18"/>
      <c r="L14" s="17">
        <f t="shared" si="1"/>
        <v>3272</v>
      </c>
      <c r="M14" s="17">
        <v>165</v>
      </c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2"/>
        <v>6400</v>
      </c>
      <c r="G15" s="11">
        <v>2592.0700000000002</v>
      </c>
      <c r="H15" s="17">
        <v>2700</v>
      </c>
      <c r="I15" s="17">
        <v>172.8</v>
      </c>
      <c r="J15" s="18"/>
      <c r="K15" s="18"/>
      <c r="L15" s="17">
        <f t="shared" si="1"/>
        <v>2872.8</v>
      </c>
      <c r="M15" s="17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>
        <v>478.5</v>
      </c>
      <c r="F16" s="10">
        <f t="shared" ref="F16" si="3">SUM(D16:E16)</f>
        <v>6878.5</v>
      </c>
      <c r="G16" s="11">
        <f>2322.29+580.57</f>
        <v>2902.86</v>
      </c>
      <c r="H16" s="17">
        <v>2700</v>
      </c>
      <c r="I16" s="17">
        <v>188</v>
      </c>
      <c r="J16" s="18"/>
      <c r="K16" s="18"/>
      <c r="L16" s="17">
        <f t="shared" si="1"/>
        <v>2888</v>
      </c>
      <c r="M16" s="17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v>1435.5</v>
      </c>
      <c r="F17" s="10">
        <f t="shared" si="2"/>
        <v>7835.5</v>
      </c>
      <c r="G17" s="11">
        <f>2178.89+846.94</f>
        <v>3025.83</v>
      </c>
      <c r="H17" s="17">
        <v>2700</v>
      </c>
      <c r="I17" s="17">
        <v>176</v>
      </c>
      <c r="J17" s="18"/>
      <c r="K17" s="18"/>
      <c r="L17" s="17">
        <f t="shared" si="1"/>
        <v>2876</v>
      </c>
      <c r="M17" s="17"/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2"/>
        <v>6400</v>
      </c>
      <c r="G18" s="11">
        <v>2592.0700000000002</v>
      </c>
      <c r="H18" s="17">
        <v>2700</v>
      </c>
      <c r="I18" s="17">
        <v>396</v>
      </c>
      <c r="J18" s="18"/>
      <c r="K18" s="18"/>
      <c r="L18" s="17">
        <f t="shared" si="1"/>
        <v>3096</v>
      </c>
      <c r="M18" s="17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>
        <v>478.5</v>
      </c>
      <c r="F19" s="10">
        <f t="shared" si="2"/>
        <v>6878.5</v>
      </c>
      <c r="G19" s="11">
        <v>2899.14</v>
      </c>
      <c r="H19" s="17">
        <v>2700</v>
      </c>
      <c r="I19" s="17">
        <v>876</v>
      </c>
      <c r="J19" s="18"/>
      <c r="K19" s="18"/>
      <c r="L19" s="17">
        <f t="shared" si="1"/>
        <v>3576</v>
      </c>
      <c r="M19" s="17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957</v>
      </c>
      <c r="F20" s="10">
        <f t="shared" si="2"/>
        <v>7357</v>
      </c>
      <c r="G20" s="11">
        <v>3017.04</v>
      </c>
      <c r="H20" s="17">
        <v>2700</v>
      </c>
      <c r="I20" s="17">
        <v>1082.4000000000001</v>
      </c>
      <c r="J20" s="18"/>
      <c r="K20" s="18"/>
      <c r="L20" s="17">
        <f t="shared" si="1"/>
        <v>3782.4</v>
      </c>
      <c r="M20" s="17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>
        <v>478.5</v>
      </c>
      <c r="F21" s="10">
        <f t="shared" si="2"/>
        <v>6878.5</v>
      </c>
      <c r="G21" s="11">
        <v>2899.14</v>
      </c>
      <c r="H21" s="17">
        <v>2700</v>
      </c>
      <c r="I21" s="17">
        <v>1248</v>
      </c>
      <c r="J21" s="18"/>
      <c r="K21" s="18"/>
      <c r="L21" s="17">
        <f t="shared" si="1"/>
        <v>3948</v>
      </c>
      <c r="M21" s="17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2"/>
        <v>6400</v>
      </c>
      <c r="G22" s="11">
        <v>2791.15</v>
      </c>
      <c r="H22" s="17">
        <v>2700</v>
      </c>
      <c r="I22" s="17">
        <v>144</v>
      </c>
      <c r="J22" s="18"/>
      <c r="K22" s="18"/>
      <c r="L22" s="17">
        <f t="shared" si="1"/>
        <v>2844</v>
      </c>
      <c r="M22" s="17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4">SUM(D23:E23)</f>
        <v>6400</v>
      </c>
      <c r="G23" s="11">
        <v>2510.02</v>
      </c>
      <c r="H23" s="17">
        <v>2700</v>
      </c>
      <c r="I23" s="17">
        <v>256</v>
      </c>
      <c r="J23" s="18"/>
      <c r="K23" s="18"/>
      <c r="L23" s="17">
        <f t="shared" si="1"/>
        <v>2956</v>
      </c>
      <c r="M23" s="17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2"/>
        <v>8505.4</v>
      </c>
      <c r="G24" s="11">
        <v>3759.74</v>
      </c>
      <c r="H24" s="17">
        <v>2700</v>
      </c>
      <c r="I24" s="17">
        <v>240</v>
      </c>
      <c r="J24" s="18"/>
      <c r="K24" s="18"/>
      <c r="L24" s="17">
        <f t="shared" si="1"/>
        <v>2940</v>
      </c>
      <c r="M24" s="17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2"/>
        <v>6400</v>
      </c>
      <c r="G25" s="11">
        <v>2549.02</v>
      </c>
      <c r="H25" s="17">
        <v>2700</v>
      </c>
      <c r="I25" s="17">
        <v>584</v>
      </c>
      <c r="J25" s="18"/>
      <c r="K25" s="18"/>
      <c r="L25" s="17">
        <f t="shared" si="1"/>
        <v>3284</v>
      </c>
      <c r="M25" s="17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/>
      <c r="F26" s="10">
        <f t="shared" si="2"/>
        <v>6400</v>
      </c>
      <c r="G26" s="11">
        <v>2333.21</v>
      </c>
      <c r="H26" s="17">
        <v>2700</v>
      </c>
      <c r="I26" s="17">
        <v>284</v>
      </c>
      <c r="J26" s="18"/>
      <c r="K26" s="18"/>
      <c r="L26" s="17">
        <f t="shared" si="1"/>
        <v>2984</v>
      </c>
      <c r="M26" s="17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2"/>
        <v>6400</v>
      </c>
      <c r="G27" s="11">
        <v>2371.02</v>
      </c>
      <c r="H27" s="17">
        <v>2700</v>
      </c>
      <c r="I27" s="17">
        <v>486.40000000000003</v>
      </c>
      <c r="J27" s="18"/>
      <c r="K27" s="18"/>
      <c r="L27" s="17">
        <f t="shared" si="1"/>
        <v>3186.4</v>
      </c>
      <c r="M27" s="17">
        <v>493.15</v>
      </c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478.5</v>
      </c>
      <c r="F28" s="10">
        <f t="shared" si="2"/>
        <v>6878.5</v>
      </c>
      <c r="G28" s="11">
        <v>2864.64</v>
      </c>
      <c r="H28" s="17">
        <v>2700</v>
      </c>
      <c r="I28" s="17">
        <v>284</v>
      </c>
      <c r="J28" s="18"/>
      <c r="K28" s="18"/>
      <c r="L28" s="17">
        <f t="shared" si="1"/>
        <v>2984</v>
      </c>
      <c r="M28" s="17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2"/>
      <c r="F29" s="10">
        <f t="shared" si="2"/>
        <v>6400</v>
      </c>
      <c r="G29" s="11">
        <v>2527.9</v>
      </c>
      <c r="H29" s="17">
        <v>2700</v>
      </c>
      <c r="I29" s="17">
        <v>468</v>
      </c>
      <c r="J29" s="18"/>
      <c r="K29" s="18"/>
      <c r="L29" s="17">
        <f t="shared" si="1"/>
        <v>3168</v>
      </c>
      <c r="M29" s="17">
        <v>578.35</v>
      </c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2"/>
        <v>7357</v>
      </c>
      <c r="G30" s="11">
        <v>3137.39</v>
      </c>
      <c r="H30" s="17">
        <v>2700</v>
      </c>
      <c r="I30" s="17">
        <v>852.80000000000007</v>
      </c>
      <c r="J30" s="18"/>
      <c r="K30" s="18"/>
      <c r="L30" s="17">
        <f t="shared" si="1"/>
        <v>3552.8</v>
      </c>
      <c r="M30" s="17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2"/>
        <v>6878.5</v>
      </c>
      <c r="G31" s="11">
        <v>2878.07</v>
      </c>
      <c r="H31" s="17">
        <v>2700</v>
      </c>
      <c r="I31" s="17">
        <v>132</v>
      </c>
      <c r="J31" s="18"/>
      <c r="K31" s="18"/>
      <c r="L31" s="17">
        <f t="shared" si="1"/>
        <v>2832</v>
      </c>
      <c r="M31" s="17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2"/>
        <v>6400</v>
      </c>
      <c r="G32" s="11">
        <v>2455.1</v>
      </c>
      <c r="H32" s="17">
        <v>2700</v>
      </c>
      <c r="I32" s="17">
        <v>584</v>
      </c>
      <c r="J32" s="18"/>
      <c r="K32" s="18"/>
      <c r="L32" s="17">
        <f t="shared" si="1"/>
        <v>3284</v>
      </c>
      <c r="M32" s="17">
        <v>450.63</v>
      </c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2"/>
        <v>7548.4</v>
      </c>
      <c r="G33" s="11">
        <v>3241.12</v>
      </c>
      <c r="H33" s="17">
        <v>2700</v>
      </c>
      <c r="I33" s="17">
        <v>1232</v>
      </c>
      <c r="J33" s="18"/>
      <c r="K33" s="18"/>
      <c r="L33" s="17">
        <f t="shared" si="1"/>
        <v>3932</v>
      </c>
      <c r="M33" s="17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2"/>
        <v>7357</v>
      </c>
      <c r="G34" s="11">
        <v>3137.39</v>
      </c>
      <c r="H34" s="17">
        <v>2700</v>
      </c>
      <c r="I34" s="17">
        <v>249.60000000000002</v>
      </c>
      <c r="J34" s="18"/>
      <c r="K34" s="18"/>
      <c r="L34" s="17">
        <f t="shared" si="1"/>
        <v>2949.6</v>
      </c>
      <c r="M34" s="17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2"/>
        <v>6400</v>
      </c>
      <c r="G35" s="11">
        <v>2596.42</v>
      </c>
      <c r="H35" s="17">
        <v>2700</v>
      </c>
      <c r="I35" s="17">
        <v>1488</v>
      </c>
      <c r="J35" s="18"/>
      <c r="K35" s="18">
        <v>-100</v>
      </c>
      <c r="L35" s="17">
        <f t="shared" si="1"/>
        <v>4088</v>
      </c>
      <c r="M35" s="17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2"/>
        <v>6878.5</v>
      </c>
      <c r="G36" s="11">
        <v>2734.23</v>
      </c>
      <c r="H36" s="17">
        <v>2700</v>
      </c>
      <c r="I36" s="17">
        <v>195.20000000000002</v>
      </c>
      <c r="J36" s="18"/>
      <c r="K36" s="18"/>
      <c r="L36" s="17">
        <f t="shared" si="1"/>
        <v>2895.2</v>
      </c>
      <c r="M36" s="17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2"/>
        <v>8026.9</v>
      </c>
      <c r="G37" s="11">
        <f>2542.96+927.33</f>
        <v>3470.29</v>
      </c>
      <c r="H37" s="17">
        <v>2700</v>
      </c>
      <c r="I37" s="17">
        <v>396</v>
      </c>
      <c r="J37" s="18"/>
      <c r="K37" s="18"/>
      <c r="L37" s="17">
        <f t="shared" si="1"/>
        <v>3096</v>
      </c>
      <c r="M37" s="17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/>
      <c r="F38" s="10">
        <f t="shared" si="2"/>
        <v>6400</v>
      </c>
      <c r="G38" s="11">
        <v>2424.31</v>
      </c>
      <c r="H38" s="17">
        <v>2700</v>
      </c>
      <c r="I38" s="17">
        <v>364.8</v>
      </c>
      <c r="J38" s="18"/>
      <c r="K38" s="18"/>
      <c r="L38" s="17">
        <f t="shared" si="1"/>
        <v>3064.8</v>
      </c>
      <c r="M38" s="17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2"/>
        <v>7357</v>
      </c>
      <c r="G39" s="11">
        <v>3026.93</v>
      </c>
      <c r="H39" s="17">
        <v>2700</v>
      </c>
      <c r="I39" s="17">
        <v>439.20000000000005</v>
      </c>
      <c r="J39" s="18"/>
      <c r="K39" s="18"/>
      <c r="L39" s="17">
        <f t="shared" si="1"/>
        <v>3139.2</v>
      </c>
      <c r="M39" s="17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2"/>
        <v>6878.5</v>
      </c>
      <c r="G40" s="11">
        <v>2840.55</v>
      </c>
      <c r="H40" s="17">
        <v>2700</v>
      </c>
      <c r="I40" s="17">
        <v>292.8</v>
      </c>
      <c r="J40" s="18"/>
      <c r="K40" s="18"/>
      <c r="L40" s="17">
        <f t="shared" si="1"/>
        <v>2992.8</v>
      </c>
      <c r="M40" s="17">
        <v>424.24</v>
      </c>
    </row>
    <row r="41" spans="1:13" x14ac:dyDescent="0.25">
      <c r="L41" s="16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13" x14ac:dyDescent="0.25">
      <c r="B49" t="s">
        <v>57</v>
      </c>
    </row>
    <row r="50" spans="2:13" x14ac:dyDescent="0.25">
      <c r="M50">
        <v>1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B4FF8-2B53-47D0-97C2-AEACF340174E}">
  <dimension ref="A1:M50"/>
  <sheetViews>
    <sheetView tabSelected="1" topLeftCell="A10" zoomScaleNormal="100" workbookViewId="0">
      <selection activeCell="E37" sqref="E37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68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2549.0500000000002</v>
      </c>
      <c r="H4" s="17">
        <v>2700</v>
      </c>
      <c r="I4" s="17">
        <v>885.6</v>
      </c>
      <c r="J4" s="18"/>
      <c r="K4" s="18"/>
      <c r="L4" s="17">
        <v>3585.6</v>
      </c>
      <c r="M4" s="17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2517.39+1363.72</f>
        <v>3881.1099999999997</v>
      </c>
      <c r="H5" s="17">
        <v>2700</v>
      </c>
      <c r="I5" s="17">
        <v>640</v>
      </c>
      <c r="J5" s="18"/>
      <c r="K5" s="18"/>
      <c r="L5" s="17">
        <v>3340</v>
      </c>
      <c r="M5" s="17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2544.3+818.23</f>
        <v>3362.53</v>
      </c>
      <c r="H6" s="17">
        <v>2700</v>
      </c>
      <c r="I6" s="17">
        <v>732</v>
      </c>
      <c r="J6" s="18"/>
      <c r="K6" s="18"/>
      <c r="L6" s="17">
        <v>3432</v>
      </c>
      <c r="M6" s="17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2554.67+818.23</f>
        <v>3372.9</v>
      </c>
      <c r="H7" s="17">
        <v>2700</v>
      </c>
      <c r="I7" s="17">
        <v>1500</v>
      </c>
      <c r="J7" s="18"/>
      <c r="K7" s="18"/>
      <c r="L7" s="17">
        <v>4200</v>
      </c>
      <c r="M7" s="17">
        <f>1135.68+1953.91</f>
        <v>3089.59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2592.17</v>
      </c>
      <c r="H8" s="17">
        <v>2700</v>
      </c>
      <c r="I8" s="17">
        <v>720</v>
      </c>
      <c r="J8" s="18"/>
      <c r="K8" s="18"/>
      <c r="L8" s="17">
        <v>3420</v>
      </c>
      <c r="M8" s="17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2435.02</v>
      </c>
      <c r="H9" s="17">
        <v>2700</v>
      </c>
      <c r="I9" s="17">
        <v>120</v>
      </c>
      <c r="J9" s="18"/>
      <c r="K9" s="18"/>
      <c r="L9" s="17">
        <v>2820</v>
      </c>
      <c r="M9" s="17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3173.35</v>
      </c>
      <c r="H10" s="17">
        <v>2700</v>
      </c>
      <c r="I10" s="17">
        <v>730.40000000000009</v>
      </c>
      <c r="J10" s="18"/>
      <c r="K10" s="18"/>
      <c r="L10" s="17">
        <v>3430.4</v>
      </c>
      <c r="M10" s="17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2544.3+818.23</f>
        <v>3362.53</v>
      </c>
      <c r="H11" s="17">
        <v>2700</v>
      </c>
      <c r="I11" s="17">
        <v>1489.6000000000001</v>
      </c>
      <c r="J11" s="18"/>
      <c r="K11" s="18"/>
      <c r="L11" s="17">
        <v>4189.6000000000004</v>
      </c>
      <c r="M11" s="17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3110.64</v>
      </c>
      <c r="H12" s="17">
        <v>2700</v>
      </c>
      <c r="I12" s="17">
        <v>664</v>
      </c>
      <c r="J12" s="18"/>
      <c r="K12" s="18"/>
      <c r="L12" s="17">
        <v>3364</v>
      </c>
      <c r="M12" s="17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2596.5</v>
      </c>
      <c r="H13" s="17">
        <v>2700</v>
      </c>
      <c r="I13" s="17">
        <v>220.8</v>
      </c>
      <c r="J13" s="18"/>
      <c r="K13" s="18"/>
      <c r="L13" s="17">
        <v>2920.8</v>
      </c>
      <c r="M13" s="17">
        <v>4587.6099999999997</v>
      </c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2612.06+818.23</f>
        <v>3430.29</v>
      </c>
      <c r="H14" s="17">
        <v>2700</v>
      </c>
      <c r="I14" s="17">
        <v>832</v>
      </c>
      <c r="J14" s="18"/>
      <c r="K14" s="18"/>
      <c r="L14" s="17">
        <v>3532</v>
      </c>
      <c r="M14" s="17"/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2592.17</v>
      </c>
      <c r="H15" s="17">
        <v>2700</v>
      </c>
      <c r="I15" s="17">
        <v>410.40000000000003</v>
      </c>
      <c r="J15" s="18"/>
      <c r="K15" s="18"/>
      <c r="L15" s="17">
        <v>3110.4</v>
      </c>
      <c r="M15" s="17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>
        <v>478.5</v>
      </c>
      <c r="F16" s="10">
        <f t="shared" ref="F16" si="2">SUM(D16:E16)</f>
        <v>6878.5</v>
      </c>
      <c r="G16" s="11">
        <f>2902.99</f>
        <v>2902.99</v>
      </c>
      <c r="H16" s="17">
        <v>2700</v>
      </c>
      <c r="I16" s="17">
        <v>338.40000000000003</v>
      </c>
      <c r="J16" s="18"/>
      <c r="K16" s="18"/>
      <c r="L16" s="17">
        <v>3038.4</v>
      </c>
      <c r="M16" s="17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v>1435.5</v>
      </c>
      <c r="F17" s="10">
        <f t="shared" si="1"/>
        <v>7835.5</v>
      </c>
      <c r="G17" s="11">
        <f>2178.97+846.94</f>
        <v>3025.91</v>
      </c>
      <c r="H17" s="17">
        <v>2700</v>
      </c>
      <c r="I17" s="17">
        <v>158.4</v>
      </c>
      <c r="J17" s="18"/>
      <c r="K17" s="18"/>
      <c r="L17" s="17">
        <v>2858.4</v>
      </c>
      <c r="M17" s="17">
        <v>61.1</v>
      </c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2592.17</v>
      </c>
      <c r="H18" s="17">
        <v>2700</v>
      </c>
      <c r="I18" s="17">
        <v>475.20000000000005</v>
      </c>
      <c r="J18" s="18"/>
      <c r="K18" s="18"/>
      <c r="L18" s="17">
        <v>3175.2</v>
      </c>
      <c r="M18" s="17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>
        <v>478.5</v>
      </c>
      <c r="F19" s="10">
        <f t="shared" si="1"/>
        <v>6878.5</v>
      </c>
      <c r="G19" s="11">
        <v>2899.24</v>
      </c>
      <c r="H19" s="17">
        <v>2700</v>
      </c>
      <c r="I19" s="17">
        <v>817.6</v>
      </c>
      <c r="J19" s="18"/>
      <c r="K19" s="18"/>
      <c r="L19" s="17">
        <v>3517.6</v>
      </c>
      <c r="M19" s="17">
        <v>3499.89</v>
      </c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957</v>
      </c>
      <c r="F20" s="10">
        <f t="shared" si="1"/>
        <v>7357</v>
      </c>
      <c r="G20" s="11">
        <v>3017.2</v>
      </c>
      <c r="H20" s="17">
        <v>2700</v>
      </c>
      <c r="I20" s="17">
        <v>1377.6000000000001</v>
      </c>
      <c r="J20" s="18"/>
      <c r="K20" s="18"/>
      <c r="L20" s="17">
        <v>4077.6000000000004</v>
      </c>
      <c r="M20" s="17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>
        <v>478.5</v>
      </c>
      <c r="F21" s="10">
        <f t="shared" si="1"/>
        <v>6878.5</v>
      </c>
      <c r="G21" s="11">
        <v>2899.24</v>
      </c>
      <c r="H21" s="17">
        <v>2700</v>
      </c>
      <c r="I21" s="17">
        <v>1248</v>
      </c>
      <c r="J21" s="18"/>
      <c r="K21" s="18"/>
      <c r="L21" s="17">
        <v>3948</v>
      </c>
      <c r="M21" s="17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2791.31</v>
      </c>
      <c r="H22" s="17">
        <v>2700</v>
      </c>
      <c r="I22" s="17">
        <v>144</v>
      </c>
      <c r="J22" s="18"/>
      <c r="K22" s="18"/>
      <c r="L22" s="17">
        <v>2844</v>
      </c>
      <c r="M22" s="17">
        <v>2265.9899999999998</v>
      </c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2510.0500000000002</v>
      </c>
      <c r="H23" s="17">
        <v>2700</v>
      </c>
      <c r="I23" s="17">
        <v>332.8</v>
      </c>
      <c r="J23" s="18"/>
      <c r="K23" s="18"/>
      <c r="L23" s="17">
        <v>3032.8</v>
      </c>
      <c r="M23" s="17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3759.85</v>
      </c>
      <c r="H24" s="17">
        <v>2700</v>
      </c>
      <c r="I24" s="17">
        <v>240</v>
      </c>
      <c r="J24" s="18"/>
      <c r="K24" s="18"/>
      <c r="L24" s="17">
        <v>2940</v>
      </c>
      <c r="M24" s="17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2484.0500000000002</v>
      </c>
      <c r="H25" s="17">
        <v>2700</v>
      </c>
      <c r="I25" s="17">
        <v>642.40000000000009</v>
      </c>
      <c r="J25" s="18"/>
      <c r="K25" s="18"/>
      <c r="L25" s="17">
        <v>3342.4</v>
      </c>
      <c r="M25" s="17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/>
      <c r="F26" s="10">
        <f t="shared" si="1"/>
        <v>6400</v>
      </c>
      <c r="G26" s="11">
        <v>2333.34</v>
      </c>
      <c r="H26" s="17">
        <v>2700</v>
      </c>
      <c r="I26" s="17">
        <v>284</v>
      </c>
      <c r="J26" s="18"/>
      <c r="K26" s="18"/>
      <c r="L26" s="17">
        <v>2984</v>
      </c>
      <c r="M26" s="17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2371.17</v>
      </c>
      <c r="H27" s="17">
        <v>2700</v>
      </c>
      <c r="I27" s="17">
        <v>547.20000000000005</v>
      </c>
      <c r="J27" s="18"/>
      <c r="K27" s="18"/>
      <c r="L27" s="17">
        <v>3247.2</v>
      </c>
      <c r="M27" s="17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478.5</v>
      </c>
      <c r="F28" s="10">
        <f t="shared" si="1"/>
        <v>6878.5</v>
      </c>
      <c r="G28" s="11">
        <v>2864.73</v>
      </c>
      <c r="H28" s="17">
        <v>2700</v>
      </c>
      <c r="I28" s="17">
        <v>397.6</v>
      </c>
      <c r="J28" s="18"/>
      <c r="K28" s="18"/>
      <c r="L28" s="17">
        <v>3097.6</v>
      </c>
      <c r="M28" s="17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2"/>
      <c r="F29" s="10">
        <f t="shared" si="1"/>
        <v>6400</v>
      </c>
      <c r="G29" s="11">
        <v>2592.98</v>
      </c>
      <c r="H29" s="17">
        <v>2700</v>
      </c>
      <c r="I29" s="17">
        <v>624</v>
      </c>
      <c r="J29" s="18"/>
      <c r="K29" s="18"/>
      <c r="L29" s="17">
        <v>3324</v>
      </c>
      <c r="M29" s="17"/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3137.48</v>
      </c>
      <c r="H30" s="17">
        <v>2700</v>
      </c>
      <c r="I30" s="17">
        <v>852.80000000000007</v>
      </c>
      <c r="J30" s="18"/>
      <c r="K30" s="18"/>
      <c r="L30" s="17">
        <v>3552.8</v>
      </c>
      <c r="M30" s="17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2878.19</v>
      </c>
      <c r="H31" s="17">
        <v>2700</v>
      </c>
      <c r="I31" s="17">
        <v>105.60000000000001</v>
      </c>
      <c r="J31" s="18"/>
      <c r="K31" s="18"/>
      <c r="L31" s="17">
        <v>2805.6</v>
      </c>
      <c r="M31" s="17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2455.21</v>
      </c>
      <c r="H32" s="17">
        <v>2700</v>
      </c>
      <c r="I32" s="17">
        <v>642.40000000000009</v>
      </c>
      <c r="J32" s="18"/>
      <c r="K32" s="18"/>
      <c r="L32" s="17">
        <v>3342.4</v>
      </c>
      <c r="M32" s="17"/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3241.18</v>
      </c>
      <c r="H33" s="17">
        <v>2700</v>
      </c>
      <c r="I33" s="17">
        <v>1056</v>
      </c>
      <c r="J33" s="18"/>
      <c r="K33" s="18"/>
      <c r="L33" s="17">
        <v>3756</v>
      </c>
      <c r="M33" s="17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3137.48</v>
      </c>
      <c r="H34" s="17">
        <v>2700</v>
      </c>
      <c r="I34" s="17">
        <v>249.60000000000002</v>
      </c>
      <c r="J34" s="18"/>
      <c r="K34" s="18"/>
      <c r="L34" s="17">
        <v>2949.6</v>
      </c>
      <c r="M34" s="17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2596.5</v>
      </c>
      <c r="H35" s="17">
        <v>2700</v>
      </c>
      <c r="I35" s="17">
        <v>1500</v>
      </c>
      <c r="J35" s="18"/>
      <c r="K35" s="18"/>
      <c r="L35" s="17">
        <v>4200</v>
      </c>
      <c r="M35" s="17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2734.37</v>
      </c>
      <c r="H36" s="17">
        <v>2700</v>
      </c>
      <c r="I36" s="17">
        <v>341.6</v>
      </c>
      <c r="J36" s="18"/>
      <c r="K36" s="18"/>
      <c r="L36" s="17">
        <v>3041.6</v>
      </c>
      <c r="M36" s="17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2542.99+927.33</f>
        <v>3470.3199999999997</v>
      </c>
      <c r="H37" s="17">
        <v>2700</v>
      </c>
      <c r="I37" s="17">
        <v>432</v>
      </c>
      <c r="J37" s="18"/>
      <c r="K37" s="18"/>
      <c r="L37" s="17">
        <v>3132</v>
      </c>
      <c r="M37" s="17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/>
      <c r="F38" s="10">
        <f t="shared" si="1"/>
        <v>6400</v>
      </c>
      <c r="G38" s="11">
        <v>2424.4499999999998</v>
      </c>
      <c r="H38" s="17">
        <v>2700</v>
      </c>
      <c r="I38" s="17">
        <v>425.6</v>
      </c>
      <c r="J38" s="18"/>
      <c r="K38" s="18"/>
      <c r="L38" s="17">
        <v>3125.6</v>
      </c>
      <c r="M38" s="17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3027.04</v>
      </c>
      <c r="H39" s="17">
        <v>2700</v>
      </c>
      <c r="I39" s="17">
        <v>732</v>
      </c>
      <c r="J39" s="18"/>
      <c r="K39" s="18"/>
      <c r="L39" s="17">
        <v>3432</v>
      </c>
      <c r="M39" s="17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2840.71</v>
      </c>
      <c r="H40" s="17">
        <v>2700</v>
      </c>
      <c r="I40" s="17">
        <v>488</v>
      </c>
      <c r="J40" s="18"/>
      <c r="K40" s="18"/>
      <c r="L40" s="17">
        <v>3188</v>
      </c>
      <c r="M40" s="17"/>
    </row>
    <row r="41" spans="1:13" x14ac:dyDescent="0.25">
      <c r="L41" s="16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13" x14ac:dyDescent="0.25">
      <c r="B49" t="s">
        <v>57</v>
      </c>
    </row>
    <row r="50" spans="2:13" x14ac:dyDescent="0.25">
      <c r="M50">
        <v>1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44FD5-7F0B-4647-A38C-0B2CE0E251E9}">
  <dimension ref="A1:M50"/>
  <sheetViews>
    <sheetView topLeftCell="A16" zoomScaleNormal="100" workbookViewId="0">
      <selection activeCell="F36" sqref="F36:F37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69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2557.81</v>
      </c>
      <c r="H4" s="17">
        <v>2700</v>
      </c>
      <c r="I4" s="17">
        <v>1082.4000000000001</v>
      </c>
      <c r="J4" s="18"/>
      <c r="K4" s="18"/>
      <c r="L4" s="17">
        <v>3782.4</v>
      </c>
      <c r="M4" s="17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3099.77+1363.72</f>
        <v>4463.49</v>
      </c>
      <c r="H5" s="17">
        <v>2700</v>
      </c>
      <c r="I5" s="17">
        <v>640</v>
      </c>
      <c r="J5" s="18"/>
      <c r="K5" s="18"/>
      <c r="L5" s="17">
        <v>3340</v>
      </c>
      <c r="M5" s="17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3099.77+818.23</f>
        <v>3918</v>
      </c>
      <c r="H6" s="17">
        <v>2700</v>
      </c>
      <c r="I6" s="17">
        <v>732</v>
      </c>
      <c r="J6" s="18"/>
      <c r="K6" s="18"/>
      <c r="L6" s="17">
        <v>3432</v>
      </c>
      <c r="M6" s="17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3099.77+818.23</f>
        <v>3918</v>
      </c>
      <c r="H7" s="17">
        <v>2700</v>
      </c>
      <c r="I7" s="17">
        <v>1180.8</v>
      </c>
      <c r="J7" s="18"/>
      <c r="K7" s="18"/>
      <c r="L7" s="17">
        <v>3880.8</v>
      </c>
      <c r="M7" s="17">
        <f>340.67+19</f>
        <v>359.67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2687.81</v>
      </c>
      <c r="H8" s="17">
        <v>2700</v>
      </c>
      <c r="I8" s="17">
        <v>936</v>
      </c>
      <c r="J8" s="18"/>
      <c r="K8" s="18"/>
      <c r="L8" s="17">
        <v>3636</v>
      </c>
      <c r="M8" s="17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2525.31</v>
      </c>
      <c r="H9" s="17">
        <v>2700</v>
      </c>
      <c r="I9" s="17">
        <v>120</v>
      </c>
      <c r="J9" s="18"/>
      <c r="K9" s="18"/>
      <c r="L9" s="17">
        <v>2820</v>
      </c>
      <c r="M9" s="17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3267.57</v>
      </c>
      <c r="H10" s="17">
        <v>2700</v>
      </c>
      <c r="I10" s="17">
        <v>996</v>
      </c>
      <c r="J10" s="18"/>
      <c r="K10" s="18"/>
      <c r="L10" s="17">
        <v>3696</v>
      </c>
      <c r="M10" s="17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3099.77+818.23</f>
        <v>3918</v>
      </c>
      <c r="H11" s="17">
        <v>2700</v>
      </c>
      <c r="I11" s="17">
        <v>1411.2</v>
      </c>
      <c r="J11" s="18"/>
      <c r="K11" s="18"/>
      <c r="L11" s="17">
        <v>4111.2</v>
      </c>
      <c r="M11" s="17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3234.15</v>
      </c>
      <c r="H12" s="17">
        <v>2700</v>
      </c>
      <c r="I12" s="17">
        <v>730.40000000000009</v>
      </c>
      <c r="J12" s="18"/>
      <c r="K12" s="18"/>
      <c r="L12" s="17">
        <v>3430.4</v>
      </c>
      <c r="M12" s="17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2687.81</v>
      </c>
      <c r="H13" s="17">
        <v>2700</v>
      </c>
      <c r="I13" s="17">
        <v>220.8</v>
      </c>
      <c r="J13" s="18"/>
      <c r="K13" s="18"/>
      <c r="L13" s="17">
        <v>2920.8</v>
      </c>
      <c r="M13" s="17">
        <v>218.05</v>
      </c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2099.77+818.23</f>
        <v>2918</v>
      </c>
      <c r="H14" s="17">
        <v>2700</v>
      </c>
      <c r="I14" s="17">
        <v>624</v>
      </c>
      <c r="J14" s="18"/>
      <c r="K14" s="18"/>
      <c r="L14" s="17">
        <v>3324</v>
      </c>
      <c r="M14" s="17">
        <v>285.19</v>
      </c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2687.81</v>
      </c>
      <c r="H15" s="17">
        <v>2700</v>
      </c>
      <c r="I15" s="17">
        <v>259.2</v>
      </c>
      <c r="J15" s="18"/>
      <c r="K15" s="18"/>
      <c r="L15" s="17">
        <v>2959.2</v>
      </c>
      <c r="M15" s="17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>
        <v>478.5</v>
      </c>
      <c r="F16" s="10">
        <f t="shared" ref="F16" si="2">SUM(D16:E16)</f>
        <v>6878.5</v>
      </c>
      <c r="G16" s="11">
        <v>3041.83</v>
      </c>
      <c r="H16" s="17">
        <v>2700</v>
      </c>
      <c r="I16" s="17">
        <v>413.6</v>
      </c>
      <c r="J16" s="18"/>
      <c r="K16" s="18"/>
      <c r="L16" s="17">
        <v>3113.6</v>
      </c>
      <c r="M16" s="17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v>1435.5</v>
      </c>
      <c r="F17" s="10">
        <f t="shared" si="1"/>
        <v>7835.5</v>
      </c>
      <c r="G17" s="11">
        <f>2205.29+846.94</f>
        <v>3052.23</v>
      </c>
      <c r="H17" s="17">
        <v>2700</v>
      </c>
      <c r="I17" s="17">
        <v>176</v>
      </c>
      <c r="J17" s="18"/>
      <c r="K17" s="18"/>
      <c r="L17" s="17">
        <v>2876</v>
      </c>
      <c r="M17" s="17"/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2687.81</v>
      </c>
      <c r="H18" s="17">
        <v>2700</v>
      </c>
      <c r="I18" s="17">
        <v>633.6</v>
      </c>
      <c r="J18" s="18"/>
      <c r="K18" s="18"/>
      <c r="L18" s="17">
        <v>3333.6</v>
      </c>
      <c r="M18" s="17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>
        <v>478.5</v>
      </c>
      <c r="F19" s="10">
        <f t="shared" si="1"/>
        <v>6878.5</v>
      </c>
      <c r="G19" s="11">
        <v>3092.61</v>
      </c>
      <c r="H19" s="17">
        <v>2700</v>
      </c>
      <c r="I19" s="17">
        <v>817.6</v>
      </c>
      <c r="J19" s="18"/>
      <c r="K19" s="18"/>
      <c r="L19" s="17">
        <v>3517.6</v>
      </c>
      <c r="M19" s="17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957</v>
      </c>
      <c r="F20" s="10">
        <f t="shared" si="1"/>
        <v>7357</v>
      </c>
      <c r="G20" s="11">
        <v>3212.44</v>
      </c>
      <c r="H20" s="17">
        <v>2700</v>
      </c>
      <c r="I20" s="17">
        <v>1279.2</v>
      </c>
      <c r="J20" s="18"/>
      <c r="K20" s="18"/>
      <c r="L20" s="17">
        <v>3979.2</v>
      </c>
      <c r="M20" s="17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>
        <v>478.5</v>
      </c>
      <c r="F21" s="10">
        <f t="shared" si="1"/>
        <v>6878.5</v>
      </c>
      <c r="G21" s="11">
        <v>3033.92</v>
      </c>
      <c r="H21" s="17">
        <v>2700</v>
      </c>
      <c r="I21" s="17">
        <v>1248</v>
      </c>
      <c r="J21" s="18"/>
      <c r="K21" s="18"/>
      <c r="L21" s="17">
        <v>3948</v>
      </c>
      <c r="M21" s="17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2895.81</v>
      </c>
      <c r="H22" s="17">
        <v>2700</v>
      </c>
      <c r="I22" s="17">
        <v>160</v>
      </c>
      <c r="J22" s="18"/>
      <c r="K22" s="18"/>
      <c r="L22" s="17">
        <v>2860</v>
      </c>
      <c r="M22" s="17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2518.81</v>
      </c>
      <c r="H23" s="17">
        <v>2700</v>
      </c>
      <c r="I23" s="17">
        <v>153.60000000000002</v>
      </c>
      <c r="J23" s="18"/>
      <c r="K23" s="18"/>
      <c r="L23" s="17">
        <v>2853.6</v>
      </c>
      <c r="M23" s="17">
        <v>2631.63</v>
      </c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3922.14</v>
      </c>
      <c r="H24" s="17">
        <v>2700</v>
      </c>
      <c r="I24" s="17">
        <v>256</v>
      </c>
      <c r="J24" s="18"/>
      <c r="K24" s="18"/>
      <c r="L24" s="17">
        <v>2956</v>
      </c>
      <c r="M24" s="17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2492.81</v>
      </c>
      <c r="H25" s="17">
        <v>2700</v>
      </c>
      <c r="I25" s="17">
        <v>700.80000000000007</v>
      </c>
      <c r="J25" s="18"/>
      <c r="K25" s="18"/>
      <c r="L25" s="17">
        <v>3400.8</v>
      </c>
      <c r="M25" s="17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/>
      <c r="F26" s="10">
        <f t="shared" si="1"/>
        <v>6400</v>
      </c>
      <c r="G26" s="11">
        <v>2427.77</v>
      </c>
      <c r="H26" s="17">
        <v>2700</v>
      </c>
      <c r="I26" s="17">
        <v>568</v>
      </c>
      <c r="J26" s="18"/>
      <c r="K26" s="18"/>
      <c r="L26" s="17">
        <v>3268</v>
      </c>
      <c r="M26" s="17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2460.31</v>
      </c>
      <c r="H27" s="17">
        <v>2700</v>
      </c>
      <c r="I27" s="17">
        <v>395.20000000000005</v>
      </c>
      <c r="J27" s="18"/>
      <c r="K27" s="18">
        <v>-150</v>
      </c>
      <c r="L27" s="17">
        <v>2945.2</v>
      </c>
      <c r="M27" s="17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478.5</v>
      </c>
      <c r="F28" s="10">
        <f t="shared" si="1"/>
        <v>6878.5</v>
      </c>
      <c r="G28" s="11">
        <v>3064.91</v>
      </c>
      <c r="H28" s="17">
        <v>2700</v>
      </c>
      <c r="I28" s="17">
        <v>568</v>
      </c>
      <c r="J28" s="18"/>
      <c r="K28" s="18"/>
      <c r="L28" s="17">
        <v>3268</v>
      </c>
      <c r="M28" s="17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2"/>
      <c r="F29" s="10">
        <f t="shared" si="1"/>
        <v>6400</v>
      </c>
      <c r="G29" s="11">
        <v>2687.79</v>
      </c>
      <c r="H29" s="17">
        <v>2700</v>
      </c>
      <c r="I29" s="17">
        <v>416</v>
      </c>
      <c r="J29" s="18"/>
      <c r="K29" s="18">
        <v>-100</v>
      </c>
      <c r="L29" s="17">
        <v>3016</v>
      </c>
      <c r="M29" s="17"/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3267.57</v>
      </c>
      <c r="H30" s="17">
        <v>2700</v>
      </c>
      <c r="I30" s="17">
        <v>852.80000000000007</v>
      </c>
      <c r="J30" s="18"/>
      <c r="K30" s="18"/>
      <c r="L30" s="17">
        <v>3552.8</v>
      </c>
      <c r="M30" s="17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2994.88</v>
      </c>
      <c r="H31" s="17">
        <v>2700</v>
      </c>
      <c r="I31" s="17">
        <v>114.4</v>
      </c>
      <c r="J31" s="18"/>
      <c r="K31" s="18"/>
      <c r="L31" s="17">
        <v>2814.4</v>
      </c>
      <c r="M31" s="17">
        <v>85.78</v>
      </c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2544.81</v>
      </c>
      <c r="H32" s="17">
        <v>2700</v>
      </c>
      <c r="I32" s="17">
        <v>525.6</v>
      </c>
      <c r="J32" s="18"/>
      <c r="K32" s="18"/>
      <c r="L32" s="17">
        <v>3225.6</v>
      </c>
      <c r="M32" s="17">
        <v>1599.58</v>
      </c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3376.65</v>
      </c>
      <c r="H33" s="17">
        <v>2700</v>
      </c>
      <c r="I33" s="17">
        <v>1144</v>
      </c>
      <c r="J33" s="18"/>
      <c r="K33" s="18">
        <v>-50</v>
      </c>
      <c r="L33" s="17">
        <v>3794</v>
      </c>
      <c r="M33" s="17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3267.57</v>
      </c>
      <c r="H34" s="17">
        <v>2700</v>
      </c>
      <c r="I34" s="17">
        <v>457.6</v>
      </c>
      <c r="J34" s="18"/>
      <c r="K34" s="18"/>
      <c r="L34" s="17">
        <v>3157.6</v>
      </c>
      <c r="M34" s="17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2687.81</v>
      </c>
      <c r="H35" s="17">
        <v>2700</v>
      </c>
      <c r="I35" s="17">
        <v>1091.2</v>
      </c>
      <c r="J35" s="18"/>
      <c r="K35" s="18"/>
      <c r="L35" s="17">
        <v>3791.2</v>
      </c>
      <c r="M35" s="17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2836.28</v>
      </c>
      <c r="H36" s="17">
        <v>2700</v>
      </c>
      <c r="I36" s="17">
        <v>536.80000000000007</v>
      </c>
      <c r="J36" s="18"/>
      <c r="K36" s="18"/>
      <c r="L36" s="17">
        <v>3236.8</v>
      </c>
      <c r="M36" s="17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3099.75+927.33</f>
        <v>4027.08</v>
      </c>
      <c r="H37" s="17">
        <v>2700</v>
      </c>
      <c r="I37" s="17">
        <v>576</v>
      </c>
      <c r="J37" s="18"/>
      <c r="K37" s="18">
        <v>-50</v>
      </c>
      <c r="L37" s="17">
        <v>3226</v>
      </c>
      <c r="M37" s="17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/>
      <c r="F38" s="10">
        <f t="shared" si="1"/>
        <v>6400</v>
      </c>
      <c r="G38" s="11">
        <v>2525.2800000000002</v>
      </c>
      <c r="H38" s="17">
        <v>2700</v>
      </c>
      <c r="I38" s="17">
        <v>577.6</v>
      </c>
      <c r="J38" s="18"/>
      <c r="K38" s="18"/>
      <c r="L38" s="17">
        <v>3277.6</v>
      </c>
      <c r="M38" s="17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3130.77</v>
      </c>
      <c r="H39" s="17">
        <v>2700</v>
      </c>
      <c r="I39" s="17">
        <v>439.20000000000005</v>
      </c>
      <c r="J39" s="18"/>
      <c r="K39" s="18"/>
      <c r="L39" s="17">
        <v>3139.2</v>
      </c>
      <c r="M39" s="17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2946.78</v>
      </c>
      <c r="H40" s="17">
        <v>2700</v>
      </c>
      <c r="I40" s="17">
        <v>634.40000000000009</v>
      </c>
      <c r="J40" s="18"/>
      <c r="K40" s="18"/>
      <c r="L40" s="17">
        <v>3334.4</v>
      </c>
      <c r="M40" s="17"/>
    </row>
    <row r="41" spans="1:13" x14ac:dyDescent="0.25">
      <c r="L41" s="16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13" x14ac:dyDescent="0.25">
      <c r="B49" t="s">
        <v>57</v>
      </c>
    </row>
    <row r="50" spans="2:13" x14ac:dyDescent="0.25">
      <c r="M50">
        <v>1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9524-58E0-4AE5-96D1-4AB1E062E888}">
  <dimension ref="A1:M49"/>
  <sheetViews>
    <sheetView zoomScaleNormal="100" workbookViewId="0">
      <selection activeCell="O13" sqref="O13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58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2">
        <v>2700</v>
      </c>
      <c r="I4" s="12">
        <v>787.2</v>
      </c>
      <c r="J4" s="13"/>
      <c r="K4" s="13">
        <v>-100</v>
      </c>
      <c r="L4" s="12">
        <v>3387.2</v>
      </c>
      <c r="M4" s="12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2536.89+1363.72</f>
        <v>3900.6099999999997</v>
      </c>
      <c r="H5" s="12">
        <v>2700</v>
      </c>
      <c r="I5" s="12">
        <v>640</v>
      </c>
      <c r="J5" s="13"/>
      <c r="K5" s="13"/>
      <c r="L5" s="12">
        <v>3340</v>
      </c>
      <c r="M5" s="12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2560.69+818.23</f>
        <v>3378.92</v>
      </c>
      <c r="H6" s="12">
        <v>2700</v>
      </c>
      <c r="I6" s="12">
        <v>683.2</v>
      </c>
      <c r="J6" s="13"/>
      <c r="K6" s="13"/>
      <c r="L6" s="12">
        <v>3383.2</v>
      </c>
      <c r="M6" s="12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2569.9+818.23</f>
        <v>3388.13</v>
      </c>
      <c r="H7" s="12">
        <v>2700</v>
      </c>
      <c r="I7" s="12">
        <v>1377.6000000000001</v>
      </c>
      <c r="J7" s="13"/>
      <c r="K7" s="13"/>
      <c r="L7" s="12">
        <v>4077.6000000000004</v>
      </c>
      <c r="M7" s="12">
        <v>172.9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2604.0300000000002</v>
      </c>
      <c r="H8" s="12">
        <v>2700</v>
      </c>
      <c r="I8" s="12">
        <v>720</v>
      </c>
      <c r="J8" s="13"/>
      <c r="K8" s="13"/>
      <c r="L8" s="12">
        <v>3420</v>
      </c>
      <c r="M8" s="12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2511.1999999999998</v>
      </c>
      <c r="H9" s="12">
        <v>2700</v>
      </c>
      <c r="I9" s="12">
        <v>104</v>
      </c>
      <c r="J9" s="13"/>
      <c r="K9" s="13"/>
      <c r="L9" s="12">
        <v>2804</v>
      </c>
      <c r="M9" s="12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3183.74</v>
      </c>
      <c r="H10" s="12">
        <v>2700</v>
      </c>
      <c r="I10" s="12">
        <v>730.40000000000009</v>
      </c>
      <c r="J10" s="13"/>
      <c r="K10" s="13"/>
      <c r="L10" s="12">
        <v>3430.4</v>
      </c>
      <c r="M10" s="12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2560.69+818.23</f>
        <v>3378.92</v>
      </c>
      <c r="H11" s="12">
        <v>2700</v>
      </c>
      <c r="I11" s="12">
        <v>1097.6000000000001</v>
      </c>
      <c r="J11" s="13"/>
      <c r="K11" s="13"/>
      <c r="L11" s="12">
        <v>3797.6000000000004</v>
      </c>
      <c r="M11" s="12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3140.48</v>
      </c>
      <c r="H12" s="12">
        <v>2700</v>
      </c>
      <c r="I12" s="12">
        <v>464.8</v>
      </c>
      <c r="J12" s="13"/>
      <c r="K12" s="13"/>
      <c r="L12" s="12">
        <v>3164.8</v>
      </c>
      <c r="M12" s="12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2606.89</v>
      </c>
      <c r="H13" s="12">
        <v>2700</v>
      </c>
      <c r="I13" s="12">
        <v>239.20000000000002</v>
      </c>
      <c r="J13" s="13"/>
      <c r="K13" s="13"/>
      <c r="L13" s="12">
        <v>2939.2</v>
      </c>
      <c r="M13" s="12">
        <v>197</v>
      </c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2615.16+818.23</f>
        <v>3433.39</v>
      </c>
      <c r="H14" s="12">
        <v>2700</v>
      </c>
      <c r="I14" s="12">
        <v>416</v>
      </c>
      <c r="J14" s="13"/>
      <c r="K14" s="13"/>
      <c r="L14" s="12">
        <v>3116</v>
      </c>
      <c r="M14" s="12">
        <v>1808.68</v>
      </c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2604.0300000000002</v>
      </c>
      <c r="H15" s="12">
        <v>2700</v>
      </c>
      <c r="I15" s="12">
        <v>216</v>
      </c>
      <c r="J15" s="13"/>
      <c r="K15" s="13"/>
      <c r="L15" s="12">
        <v>2916</v>
      </c>
      <c r="M15" s="12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/>
      <c r="F16" s="10">
        <f t="shared" ref="F16" si="2">SUM(D16:E16)</f>
        <v>6400</v>
      </c>
      <c r="G16" s="11">
        <f>2085.25+521.31</f>
        <v>2606.56</v>
      </c>
      <c r="H16" s="12">
        <v>2700</v>
      </c>
      <c r="I16" s="12">
        <v>263.2</v>
      </c>
      <c r="J16" s="13"/>
      <c r="K16" s="13"/>
      <c r="L16" s="12">
        <v>2963.2</v>
      </c>
      <c r="M16" s="12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f>1435.5</f>
        <v>1435.5</v>
      </c>
      <c r="F17" s="10">
        <f t="shared" si="1"/>
        <v>7835.5</v>
      </c>
      <c r="G17" s="11">
        <f>2182.21+846.94</f>
        <v>3029.15</v>
      </c>
      <c r="H17" s="12">
        <v>2700</v>
      </c>
      <c r="I17" s="12">
        <v>114.4</v>
      </c>
      <c r="J17" s="13"/>
      <c r="K17" s="13"/>
      <c r="L17" s="12">
        <v>2814.4</v>
      </c>
      <c r="M17" s="12"/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2604.0300000000002</v>
      </c>
      <c r="H18" s="12">
        <v>2700</v>
      </c>
      <c r="I18" s="12">
        <v>396</v>
      </c>
      <c r="J18" s="13"/>
      <c r="K18" s="13"/>
      <c r="L18" s="12">
        <v>3096</v>
      </c>
      <c r="M18" s="12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/>
      <c r="F19" s="10">
        <f t="shared" si="1"/>
        <v>6400</v>
      </c>
      <c r="G19" s="11">
        <v>2604.0300000000002</v>
      </c>
      <c r="H19" s="12">
        <v>2700</v>
      </c>
      <c r="I19" s="12">
        <v>876</v>
      </c>
      <c r="J19" s="13"/>
      <c r="K19" s="13"/>
      <c r="L19" s="12">
        <v>3576</v>
      </c>
      <c r="M19" s="12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478.5</v>
      </c>
      <c r="F20" s="10">
        <f t="shared" si="1"/>
        <v>6878.5</v>
      </c>
      <c r="G20" s="11">
        <v>2753.18</v>
      </c>
      <c r="H20" s="12">
        <v>2700</v>
      </c>
      <c r="I20" s="12">
        <v>590.4</v>
      </c>
      <c r="J20" s="13"/>
      <c r="K20" s="13">
        <v>-100</v>
      </c>
      <c r="L20" s="12">
        <v>3190.4</v>
      </c>
      <c r="M20" s="12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/>
      <c r="F21" s="10">
        <f t="shared" si="1"/>
        <v>6400</v>
      </c>
      <c r="G21" s="11">
        <v>2604.0300000000002</v>
      </c>
      <c r="H21" s="12">
        <v>2700</v>
      </c>
      <c r="I21" s="12">
        <v>1248</v>
      </c>
      <c r="J21" s="13"/>
      <c r="K21" s="13"/>
      <c r="L21" s="12">
        <v>3948</v>
      </c>
      <c r="M21" s="12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2804.14</v>
      </c>
      <c r="H22" s="12">
        <v>2700</v>
      </c>
      <c r="I22" s="12">
        <v>104</v>
      </c>
      <c r="J22" s="13"/>
      <c r="K22" s="13">
        <v>-100</v>
      </c>
      <c r="L22" s="12">
        <v>2704</v>
      </c>
      <c r="M22" s="12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2549.02</v>
      </c>
      <c r="H23" s="12">
        <v>2700</v>
      </c>
      <c r="I23" s="12">
        <v>204.8</v>
      </c>
      <c r="J23" s="13"/>
      <c r="K23" s="13"/>
      <c r="L23" s="12">
        <v>2904.8</v>
      </c>
      <c r="M23" s="12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3778.44</v>
      </c>
      <c r="H24" s="12">
        <v>2700</v>
      </c>
      <c r="I24" s="12">
        <v>272</v>
      </c>
      <c r="J24" s="13"/>
      <c r="K24" s="13"/>
      <c r="L24" s="12">
        <v>2972</v>
      </c>
      <c r="M24" s="12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2549.02</v>
      </c>
      <c r="H25" s="12">
        <v>2700</v>
      </c>
      <c r="I25" s="12">
        <v>467.20000000000005</v>
      </c>
      <c r="J25" s="13"/>
      <c r="K25" s="13"/>
      <c r="L25" s="12">
        <v>3167.2</v>
      </c>
      <c r="M25" s="12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>
        <v>478.5</v>
      </c>
      <c r="F26" s="10">
        <f t="shared" si="1"/>
        <v>6878.5</v>
      </c>
      <c r="G26" s="11">
        <v>2591.14</v>
      </c>
      <c r="H26" s="12">
        <v>2700</v>
      </c>
      <c r="I26" s="12">
        <v>284</v>
      </c>
      <c r="J26" s="13"/>
      <c r="K26" s="13"/>
      <c r="L26" s="12">
        <v>2984</v>
      </c>
      <c r="M26" s="12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2447.2399999999998</v>
      </c>
      <c r="H27" s="12">
        <v>2700</v>
      </c>
      <c r="I27" s="12">
        <v>486.40000000000003</v>
      </c>
      <c r="J27" s="13"/>
      <c r="K27" s="13"/>
      <c r="L27" s="12">
        <v>3186.4</v>
      </c>
      <c r="M27" s="12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957</v>
      </c>
      <c r="F28" s="10">
        <f t="shared" si="1"/>
        <v>7357</v>
      </c>
      <c r="G28" s="11">
        <f>1891.46+630.46*2</f>
        <v>3152.38</v>
      </c>
      <c r="H28" s="12">
        <v>2700</v>
      </c>
      <c r="I28" s="12">
        <v>681.6</v>
      </c>
      <c r="J28" s="13"/>
      <c r="K28" s="13"/>
      <c r="L28" s="12">
        <v>3381.6</v>
      </c>
      <c r="M28" s="12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0">
        <v>478.5</v>
      </c>
      <c r="F29" s="10">
        <f t="shared" si="1"/>
        <v>6878.5</v>
      </c>
      <c r="G29" s="11">
        <v>2850.76</v>
      </c>
      <c r="H29" s="12">
        <v>2700</v>
      </c>
      <c r="I29" s="12">
        <v>416</v>
      </c>
      <c r="J29" s="13"/>
      <c r="K29" s="13"/>
      <c r="L29" s="12">
        <v>3116</v>
      </c>
      <c r="M29" s="12">
        <v>219.55</v>
      </c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3152.42</v>
      </c>
      <c r="H30" s="12">
        <v>2700</v>
      </c>
      <c r="I30" s="12">
        <v>524.80000000000007</v>
      </c>
      <c r="J30" s="13"/>
      <c r="K30" s="13"/>
      <c r="L30" s="12">
        <v>3224.8</v>
      </c>
      <c r="M30" s="12">
        <v>220.55</v>
      </c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2891.57</v>
      </c>
      <c r="H31" s="12">
        <v>2700</v>
      </c>
      <c r="I31" s="12">
        <v>88</v>
      </c>
      <c r="J31" s="13"/>
      <c r="K31" s="13"/>
      <c r="L31" s="12">
        <v>2788</v>
      </c>
      <c r="M31" s="12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2466.36</v>
      </c>
      <c r="H32" s="12">
        <v>2700</v>
      </c>
      <c r="I32" s="12">
        <v>233.60000000000002</v>
      </c>
      <c r="J32" s="13"/>
      <c r="K32" s="13"/>
      <c r="L32" s="12">
        <v>2933.6</v>
      </c>
      <c r="M32" s="12">
        <v>221.55</v>
      </c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3256.76</v>
      </c>
      <c r="H33" s="12">
        <v>2700</v>
      </c>
      <c r="I33" s="12">
        <v>704</v>
      </c>
      <c r="J33" s="13"/>
      <c r="K33" s="13"/>
      <c r="L33" s="12">
        <v>3404</v>
      </c>
      <c r="M33" s="12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3152.42</v>
      </c>
      <c r="H34" s="12">
        <v>2700</v>
      </c>
      <c r="I34" s="12">
        <v>332.8</v>
      </c>
      <c r="J34" s="13"/>
      <c r="K34" s="13"/>
      <c r="L34" s="12">
        <v>3032.8</v>
      </c>
      <c r="M34" s="12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2606.89</v>
      </c>
      <c r="H35" s="12">
        <v>2700</v>
      </c>
      <c r="I35" s="12">
        <v>1488</v>
      </c>
      <c r="J35" s="13"/>
      <c r="K35" s="13"/>
      <c r="L35" s="12">
        <v>4188</v>
      </c>
      <c r="M35" s="12">
        <v>689.29</v>
      </c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2746.93</v>
      </c>
      <c r="H36" s="12">
        <v>2700</v>
      </c>
      <c r="I36" s="12">
        <v>97.600000000000009</v>
      </c>
      <c r="J36" s="13"/>
      <c r="K36" s="13"/>
      <c r="L36" s="12">
        <v>2797.6</v>
      </c>
      <c r="M36" s="12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2559.64+927.33</f>
        <v>3486.97</v>
      </c>
      <c r="H37" s="12">
        <v>2700</v>
      </c>
      <c r="I37" s="12">
        <v>432</v>
      </c>
      <c r="J37" s="13"/>
      <c r="K37" s="13"/>
      <c r="L37" s="12">
        <v>3132</v>
      </c>
      <c r="M37" s="12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>
        <v>478.5</v>
      </c>
      <c r="F38" s="10">
        <f t="shared" si="1"/>
        <v>6878.5</v>
      </c>
      <c r="G38" s="11">
        <v>2747.92</v>
      </c>
      <c r="H38" s="12">
        <v>2700</v>
      </c>
      <c r="I38" s="12">
        <v>425.6</v>
      </c>
      <c r="J38" s="13"/>
      <c r="K38" s="13"/>
      <c r="L38" s="12">
        <v>3125.6</v>
      </c>
      <c r="M38" s="12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3034.11</v>
      </c>
      <c r="H39" s="12">
        <v>2700</v>
      </c>
      <c r="I39" s="12">
        <v>585.6</v>
      </c>
      <c r="J39" s="13"/>
      <c r="K39" s="13"/>
      <c r="L39" s="12">
        <v>3285.6</v>
      </c>
      <c r="M39" s="12">
        <v>127.2</v>
      </c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2840.73</v>
      </c>
      <c r="H40" s="12">
        <v>2700</v>
      </c>
      <c r="I40" s="12">
        <v>439.20000000000005</v>
      </c>
      <c r="J40" s="13"/>
      <c r="K40" s="13"/>
      <c r="L40" s="12">
        <v>3139.2</v>
      </c>
      <c r="M40" s="12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2" x14ac:dyDescent="0.25">
      <c r="B49" t="s">
        <v>57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B458-9C32-4787-B6EB-A32DC5B49BA0}">
  <dimension ref="A1:M49"/>
  <sheetViews>
    <sheetView topLeftCell="A7" zoomScaleNormal="100" workbookViewId="0">
      <selection activeCell="E16" sqref="E16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59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2">
        <v>2700</v>
      </c>
      <c r="I4" s="12">
        <v>393.6</v>
      </c>
      <c r="J4" s="13"/>
      <c r="K4" s="13"/>
      <c r="L4" s="12">
        <v>3093.6</v>
      </c>
      <c r="M4" s="12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2517.27+1363.72</f>
        <v>3880.99</v>
      </c>
      <c r="H5" s="12">
        <v>2700</v>
      </c>
      <c r="I5" s="12">
        <v>640</v>
      </c>
      <c r="J5" s="13"/>
      <c r="K5" s="13"/>
      <c r="L5" s="12">
        <v>3340</v>
      </c>
      <c r="M5" s="12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2544.13+818.23</f>
        <v>3362.36</v>
      </c>
      <c r="H6" s="12">
        <v>2700</v>
      </c>
      <c r="I6" s="12">
        <v>634.40000000000009</v>
      </c>
      <c r="J6" s="13"/>
      <c r="K6" s="13"/>
      <c r="L6" s="12">
        <v>3334.4</v>
      </c>
      <c r="M6" s="12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2554.56+818.23</f>
        <v>3372.79</v>
      </c>
      <c r="H7" s="12">
        <v>2700</v>
      </c>
      <c r="I7" s="12">
        <v>1476</v>
      </c>
      <c r="J7" s="13"/>
      <c r="K7" s="13"/>
      <c r="L7" s="12">
        <v>4176</v>
      </c>
      <c r="M7" s="12">
        <v>1877.45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2592.0700000000002</v>
      </c>
      <c r="H8" s="12">
        <v>2700</v>
      </c>
      <c r="I8" s="12">
        <v>360</v>
      </c>
      <c r="J8" s="13"/>
      <c r="K8" s="13">
        <v>-300</v>
      </c>
      <c r="L8" s="12">
        <v>2760</v>
      </c>
      <c r="M8" s="12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2467.36</v>
      </c>
      <c r="H9" s="12">
        <v>2700</v>
      </c>
      <c r="I9" s="12">
        <v>152</v>
      </c>
      <c r="J9" s="13"/>
      <c r="K9" s="13"/>
      <c r="L9" s="12">
        <v>2852</v>
      </c>
      <c r="M9" s="12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3137.27</v>
      </c>
      <c r="H10" s="12">
        <v>2700</v>
      </c>
      <c r="I10" s="12">
        <v>531.20000000000005</v>
      </c>
      <c r="J10" s="13"/>
      <c r="K10" s="13"/>
      <c r="L10" s="12">
        <v>3231.2</v>
      </c>
      <c r="M10" s="12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2544.13+818.23</f>
        <v>3362.36</v>
      </c>
      <c r="H11" s="12">
        <v>2700</v>
      </c>
      <c r="I11" s="12">
        <v>940.80000000000007</v>
      </c>
      <c r="J11" s="13"/>
      <c r="K11" s="13">
        <v>-50</v>
      </c>
      <c r="L11" s="12">
        <v>3590.8</v>
      </c>
      <c r="M11" s="12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3127.51</v>
      </c>
      <c r="H12" s="12">
        <v>2700</v>
      </c>
      <c r="I12" s="12">
        <v>597.6</v>
      </c>
      <c r="J12" s="13"/>
      <c r="K12" s="13"/>
      <c r="L12" s="12">
        <v>3297.6</v>
      </c>
      <c r="M12" s="12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2596.42</v>
      </c>
      <c r="H13" s="12">
        <v>2700</v>
      </c>
      <c r="I13" s="12">
        <v>312.8</v>
      </c>
      <c r="J13" s="13"/>
      <c r="K13" s="13"/>
      <c r="L13" s="12">
        <v>3012.8</v>
      </c>
      <c r="M13" s="12"/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2611.93+818.23</f>
        <v>3430.16</v>
      </c>
      <c r="H14" s="12">
        <v>2700</v>
      </c>
      <c r="I14" s="12">
        <v>468</v>
      </c>
      <c r="J14" s="13"/>
      <c r="K14" s="13"/>
      <c r="L14" s="12">
        <v>3168</v>
      </c>
      <c r="M14" s="12">
        <v>555.54999999999995</v>
      </c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2592.0700000000002</v>
      </c>
      <c r="H15" s="12">
        <v>2700</v>
      </c>
      <c r="I15" s="12">
        <v>367.20000000000005</v>
      </c>
      <c r="J15" s="13"/>
      <c r="K15" s="13"/>
      <c r="L15" s="12">
        <v>3067.2</v>
      </c>
      <c r="M15" s="12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/>
      <c r="F16" s="10">
        <f t="shared" ref="F16" si="2">SUM(D16:E16)</f>
        <v>6400</v>
      </c>
      <c r="G16" s="11">
        <f>2076.63+519.16</f>
        <v>2595.79</v>
      </c>
      <c r="H16" s="12">
        <v>2700</v>
      </c>
      <c r="I16" s="12">
        <v>338.40000000000003</v>
      </c>
      <c r="J16" s="13"/>
      <c r="K16" s="13"/>
      <c r="L16" s="12">
        <v>3038.4</v>
      </c>
      <c r="M16" s="12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f>1435.5</f>
        <v>1435.5</v>
      </c>
      <c r="F17" s="10">
        <f t="shared" si="1"/>
        <v>7835.5</v>
      </c>
      <c r="G17" s="11">
        <f>2178.89+846.94</f>
        <v>3025.83</v>
      </c>
      <c r="H17" s="12">
        <v>2700</v>
      </c>
      <c r="I17" s="12">
        <v>140.80000000000001</v>
      </c>
      <c r="J17" s="13"/>
      <c r="K17" s="13"/>
      <c r="L17" s="12">
        <v>2840.8</v>
      </c>
      <c r="M17" s="12">
        <v>14</v>
      </c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2592.0700000000002</v>
      </c>
      <c r="H18" s="12">
        <v>2700</v>
      </c>
      <c r="I18" s="12">
        <v>475.20000000000005</v>
      </c>
      <c r="J18" s="13"/>
      <c r="K18" s="13"/>
      <c r="L18" s="12">
        <v>3175.2</v>
      </c>
      <c r="M18" s="12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/>
      <c r="F19" s="10">
        <f t="shared" si="1"/>
        <v>6400</v>
      </c>
      <c r="G19" s="11">
        <v>2592.0700000000002</v>
      </c>
      <c r="H19" s="12">
        <v>2700</v>
      </c>
      <c r="I19" s="12">
        <v>934.40000000000009</v>
      </c>
      <c r="J19" s="13"/>
      <c r="K19" s="13"/>
      <c r="L19" s="12">
        <v>3634.4</v>
      </c>
      <c r="M19" s="12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478.5</v>
      </c>
      <c r="F20" s="10">
        <f t="shared" si="1"/>
        <v>6878.5</v>
      </c>
      <c r="G20" s="11">
        <v>2740.45</v>
      </c>
      <c r="H20" s="12">
        <v>2700</v>
      </c>
      <c r="I20" s="12">
        <v>590.4</v>
      </c>
      <c r="J20" s="13"/>
      <c r="K20" s="13"/>
      <c r="L20" s="12">
        <v>3290.4</v>
      </c>
      <c r="M20" s="12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/>
      <c r="F21" s="10">
        <f t="shared" si="1"/>
        <v>6400</v>
      </c>
      <c r="G21" s="11">
        <v>2592.0700000000002</v>
      </c>
      <c r="H21" s="12">
        <v>2700</v>
      </c>
      <c r="I21" s="12">
        <v>936</v>
      </c>
      <c r="J21" s="13"/>
      <c r="K21" s="13"/>
      <c r="L21" s="12">
        <v>3636</v>
      </c>
      <c r="M21" s="12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2791.15</v>
      </c>
      <c r="H22" s="12">
        <v>2700</v>
      </c>
      <c r="I22" s="12">
        <v>120</v>
      </c>
      <c r="J22" s="13"/>
      <c r="K22" s="13"/>
      <c r="L22" s="12">
        <v>2820</v>
      </c>
      <c r="M22" s="12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2549.02</v>
      </c>
      <c r="H23" s="12">
        <v>2700</v>
      </c>
      <c r="I23" s="12">
        <v>204.8</v>
      </c>
      <c r="J23" s="13"/>
      <c r="K23" s="13"/>
      <c r="L23" s="12">
        <v>2904.8</v>
      </c>
      <c r="M23" s="12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3759.74</v>
      </c>
      <c r="H24" s="12">
        <v>2700</v>
      </c>
      <c r="I24" s="12">
        <v>272</v>
      </c>
      <c r="J24" s="13"/>
      <c r="K24" s="13"/>
      <c r="L24" s="12">
        <v>2972</v>
      </c>
      <c r="M24" s="12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2549.02</v>
      </c>
      <c r="H25" s="12">
        <v>2700</v>
      </c>
      <c r="I25" s="12">
        <v>525.6</v>
      </c>
      <c r="J25" s="13"/>
      <c r="K25" s="13"/>
      <c r="L25" s="12">
        <v>3225.6</v>
      </c>
      <c r="M25" s="12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>
        <v>478.5</v>
      </c>
      <c r="F26" s="10">
        <f t="shared" si="1"/>
        <v>6878.5</v>
      </c>
      <c r="G26" s="11">
        <v>2644.24</v>
      </c>
      <c r="H26" s="12">
        <v>2700</v>
      </c>
      <c r="I26" s="12">
        <v>227.20000000000002</v>
      </c>
      <c r="J26" s="13"/>
      <c r="K26" s="13"/>
      <c r="L26" s="12">
        <v>2927.2</v>
      </c>
      <c r="M26" s="12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2436.02</v>
      </c>
      <c r="H27" s="12">
        <v>2700</v>
      </c>
      <c r="I27" s="12">
        <v>608</v>
      </c>
      <c r="J27" s="13"/>
      <c r="K27" s="13"/>
      <c r="L27" s="12">
        <v>3308</v>
      </c>
      <c r="M27" s="12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957</v>
      </c>
      <c r="F28" s="10">
        <f t="shared" si="1"/>
        <v>7357</v>
      </c>
      <c r="G28" s="11">
        <f>1882.43+627.48*2</f>
        <v>3137.3900000000003</v>
      </c>
      <c r="H28" s="12">
        <v>2700</v>
      </c>
      <c r="I28" s="12">
        <v>795.2</v>
      </c>
      <c r="J28" s="13"/>
      <c r="K28" s="13"/>
      <c r="L28" s="12">
        <v>3495.2</v>
      </c>
      <c r="M28" s="12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0">
        <v>478.5</v>
      </c>
      <c r="F29" s="10">
        <f t="shared" si="1"/>
        <v>6878.5</v>
      </c>
      <c r="G29" s="11">
        <v>2838.93</v>
      </c>
      <c r="H29" s="12">
        <v>2700</v>
      </c>
      <c r="I29" s="12">
        <v>364</v>
      </c>
      <c r="J29" s="13"/>
      <c r="K29" s="13"/>
      <c r="L29" s="12">
        <v>3064</v>
      </c>
      <c r="M29" s="12"/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3137.39</v>
      </c>
      <c r="H30" s="12">
        <v>2700</v>
      </c>
      <c r="I30" s="12">
        <v>459.20000000000005</v>
      </c>
      <c r="J30" s="13"/>
      <c r="K30" s="13"/>
      <c r="L30" s="12">
        <v>3159.2</v>
      </c>
      <c r="M30" s="12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2878.07</v>
      </c>
      <c r="H31" s="12">
        <v>2700</v>
      </c>
      <c r="I31" s="12">
        <v>88</v>
      </c>
      <c r="J31" s="13"/>
      <c r="K31" s="13"/>
      <c r="L31" s="12">
        <v>2788</v>
      </c>
      <c r="M31" s="12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2455.1</v>
      </c>
      <c r="H32" s="12">
        <v>2700</v>
      </c>
      <c r="I32" s="12">
        <v>584</v>
      </c>
      <c r="J32" s="13"/>
      <c r="K32" s="13"/>
      <c r="L32" s="12">
        <v>3284</v>
      </c>
      <c r="M32" s="12"/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3241.12</v>
      </c>
      <c r="H33" s="12">
        <v>2700</v>
      </c>
      <c r="I33" s="12">
        <v>880</v>
      </c>
      <c r="J33" s="13"/>
      <c r="K33" s="13"/>
      <c r="L33" s="12">
        <v>3580</v>
      </c>
      <c r="M33" s="12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3137.39</v>
      </c>
      <c r="H34" s="12">
        <v>2700</v>
      </c>
      <c r="I34" s="12">
        <v>249.60000000000002</v>
      </c>
      <c r="J34" s="13"/>
      <c r="K34" s="13"/>
      <c r="L34" s="12">
        <v>2949.6</v>
      </c>
      <c r="M34" s="12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2596.42</v>
      </c>
      <c r="H35" s="12">
        <v>2700</v>
      </c>
      <c r="I35" s="12">
        <v>1388.8000000000002</v>
      </c>
      <c r="J35" s="13"/>
      <c r="K35" s="13"/>
      <c r="L35" s="12">
        <v>4088.8</v>
      </c>
      <c r="M35" s="12">
        <v>163.6</v>
      </c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2734.23</v>
      </c>
      <c r="H36" s="12">
        <v>2700</v>
      </c>
      <c r="I36" s="12">
        <v>292.8</v>
      </c>
      <c r="J36" s="13"/>
      <c r="K36" s="13"/>
      <c r="L36" s="12">
        <v>2992.8</v>
      </c>
      <c r="M36" s="12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2542.96+927.33</f>
        <v>3470.29</v>
      </c>
      <c r="H37" s="12">
        <v>2700</v>
      </c>
      <c r="I37" s="12">
        <v>396</v>
      </c>
      <c r="J37" s="13"/>
      <c r="K37" s="13"/>
      <c r="L37" s="12">
        <v>3096</v>
      </c>
      <c r="M37" s="12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>
        <v>478.5</v>
      </c>
      <c r="F38" s="10">
        <f t="shared" si="1"/>
        <v>6878.5</v>
      </c>
      <c r="G38" s="11">
        <v>2735.34</v>
      </c>
      <c r="H38" s="12">
        <v>2700</v>
      </c>
      <c r="I38" s="12">
        <v>456</v>
      </c>
      <c r="J38" s="13"/>
      <c r="K38" s="13"/>
      <c r="L38" s="12">
        <v>3156</v>
      </c>
      <c r="M38" s="12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3021.23</v>
      </c>
      <c r="H39" s="12">
        <v>2700</v>
      </c>
      <c r="I39" s="12">
        <v>439.20000000000005</v>
      </c>
      <c r="J39" s="13"/>
      <c r="K39" s="13"/>
      <c r="L39" s="12">
        <v>3139.2</v>
      </c>
      <c r="M39" s="12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2827.55</v>
      </c>
      <c r="H40" s="12">
        <v>2700</v>
      </c>
      <c r="I40" s="12">
        <v>341.6</v>
      </c>
      <c r="J40" s="13"/>
      <c r="K40" s="13"/>
      <c r="L40" s="12">
        <v>3041.6</v>
      </c>
      <c r="M40" s="12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2" x14ac:dyDescent="0.25">
      <c r="B49" t="s">
        <v>57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9C67-E025-4175-87A1-29302C0A7AE4}">
  <dimension ref="A1:M49"/>
  <sheetViews>
    <sheetView zoomScaleNormal="100" workbookViewId="0">
      <selection activeCell="N8" sqref="N8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2">
        <v>2700</v>
      </c>
      <c r="I4" s="12">
        <v>688.80000000000007</v>
      </c>
      <c r="J4" s="13"/>
      <c r="K4" s="13"/>
      <c r="L4" s="12">
        <v>3388.8</v>
      </c>
      <c r="M4" s="12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2517.27+1363.72</f>
        <v>3880.99</v>
      </c>
      <c r="H5" s="12">
        <v>2700</v>
      </c>
      <c r="I5" s="12">
        <v>640</v>
      </c>
      <c r="J5" s="13"/>
      <c r="K5" s="13"/>
      <c r="L5" s="12">
        <v>3340</v>
      </c>
      <c r="M5" s="12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2544.13+818.23</f>
        <v>3362.36</v>
      </c>
      <c r="H6" s="12">
        <v>2700</v>
      </c>
      <c r="I6" s="12">
        <v>780.80000000000007</v>
      </c>
      <c r="J6" s="13"/>
      <c r="K6" s="13"/>
      <c r="L6" s="12">
        <v>3480.8</v>
      </c>
      <c r="M6" s="12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2554.56+818.23</f>
        <v>3372.79</v>
      </c>
      <c r="H7" s="12">
        <v>2700</v>
      </c>
      <c r="I7" s="12">
        <v>1500</v>
      </c>
      <c r="J7" s="13"/>
      <c r="K7" s="13"/>
      <c r="L7" s="12">
        <v>4200</v>
      </c>
      <c r="M7" s="12"/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2592.0700000000002</v>
      </c>
      <c r="H8" s="12">
        <v>2700</v>
      </c>
      <c r="I8" s="12">
        <v>720</v>
      </c>
      <c r="J8" s="13"/>
      <c r="K8" s="13"/>
      <c r="L8" s="12">
        <v>3420</v>
      </c>
      <c r="M8" s="12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2467.36</v>
      </c>
      <c r="H9" s="12">
        <v>2700</v>
      </c>
      <c r="I9" s="12">
        <v>152</v>
      </c>
      <c r="J9" s="13"/>
      <c r="K9" s="13"/>
      <c r="L9" s="12">
        <v>2852</v>
      </c>
      <c r="M9" s="12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3137.27</v>
      </c>
      <c r="H10" s="12">
        <v>2700</v>
      </c>
      <c r="I10" s="12">
        <v>996</v>
      </c>
      <c r="J10" s="13"/>
      <c r="K10" s="13"/>
      <c r="L10" s="12">
        <v>3696</v>
      </c>
      <c r="M10" s="12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2544.13+818.23</f>
        <v>3362.36</v>
      </c>
      <c r="H11" s="12">
        <v>2700</v>
      </c>
      <c r="I11" s="12">
        <v>1411.2</v>
      </c>
      <c r="J11" s="13"/>
      <c r="K11" s="13"/>
      <c r="L11" s="12">
        <v>4111.2</v>
      </c>
      <c r="M11" s="12">
        <v>206.55</v>
      </c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3127.51</v>
      </c>
      <c r="H12" s="12">
        <v>2700</v>
      </c>
      <c r="I12" s="12">
        <v>597.6</v>
      </c>
      <c r="J12" s="13"/>
      <c r="K12" s="13"/>
      <c r="L12" s="12">
        <v>3297.6</v>
      </c>
      <c r="M12" s="12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2596.42</v>
      </c>
      <c r="H13" s="12">
        <v>2700</v>
      </c>
      <c r="I13" s="12">
        <v>294.40000000000003</v>
      </c>
      <c r="J13" s="13"/>
      <c r="K13" s="13"/>
      <c r="L13" s="12">
        <v>2994.4</v>
      </c>
      <c r="M13" s="12"/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2611.93+818.23</f>
        <v>3430.16</v>
      </c>
      <c r="H14" s="12">
        <v>2700</v>
      </c>
      <c r="I14" s="12">
        <v>936</v>
      </c>
      <c r="J14" s="13"/>
      <c r="K14" s="13"/>
      <c r="L14" s="12">
        <v>3636</v>
      </c>
      <c r="M14" s="12"/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2592.0700000000002</v>
      </c>
      <c r="H15" s="12">
        <v>2700</v>
      </c>
      <c r="I15" s="12">
        <v>259.2</v>
      </c>
      <c r="J15" s="13"/>
      <c r="K15" s="13"/>
      <c r="L15" s="12">
        <v>2959.2</v>
      </c>
      <c r="M15" s="12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/>
      <c r="F16" s="10">
        <f t="shared" ref="F16" si="2">SUM(D16:E16)</f>
        <v>6400</v>
      </c>
      <c r="G16" s="11">
        <f>2076.63+519.16</f>
        <v>2595.79</v>
      </c>
      <c r="H16" s="12">
        <v>2700</v>
      </c>
      <c r="I16" s="12">
        <v>526.4</v>
      </c>
      <c r="J16" s="13"/>
      <c r="K16" s="13"/>
      <c r="L16" s="12">
        <v>3226.4</v>
      </c>
      <c r="M16" s="12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f>1435.5</f>
        <v>1435.5</v>
      </c>
      <c r="F17" s="10">
        <f t="shared" si="1"/>
        <v>7835.5</v>
      </c>
      <c r="G17" s="11">
        <f>2178.89+846.94</f>
        <v>3025.83</v>
      </c>
      <c r="H17" s="12">
        <v>2700</v>
      </c>
      <c r="I17" s="12">
        <v>176</v>
      </c>
      <c r="J17" s="13"/>
      <c r="K17" s="13"/>
      <c r="L17" s="12">
        <v>2876</v>
      </c>
      <c r="M17" s="12"/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2592.0700000000002</v>
      </c>
      <c r="H18" s="12">
        <v>2700</v>
      </c>
      <c r="I18" s="12">
        <v>554.4</v>
      </c>
      <c r="J18" s="13"/>
      <c r="K18" s="13"/>
      <c r="L18" s="12">
        <v>3254.4</v>
      </c>
      <c r="M18" s="12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/>
      <c r="F19" s="10">
        <f t="shared" si="1"/>
        <v>6400</v>
      </c>
      <c r="G19" s="11">
        <v>2592.0700000000002</v>
      </c>
      <c r="H19" s="12">
        <v>2700</v>
      </c>
      <c r="I19" s="12">
        <v>1109.6000000000001</v>
      </c>
      <c r="J19" s="13"/>
      <c r="K19" s="13"/>
      <c r="L19" s="12">
        <v>3809.6000000000004</v>
      </c>
      <c r="M19" s="12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478.5</v>
      </c>
      <c r="F20" s="10">
        <f t="shared" si="1"/>
        <v>6878.5</v>
      </c>
      <c r="G20" s="11">
        <v>2740.45</v>
      </c>
      <c r="H20" s="12">
        <v>2700</v>
      </c>
      <c r="I20" s="12">
        <v>1279.2</v>
      </c>
      <c r="J20" s="13"/>
      <c r="K20" s="13"/>
      <c r="L20" s="12">
        <v>3979.2</v>
      </c>
      <c r="M20" s="12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/>
      <c r="F21" s="10">
        <f t="shared" si="1"/>
        <v>6400</v>
      </c>
      <c r="G21" s="11">
        <v>2592.0700000000002</v>
      </c>
      <c r="H21" s="12">
        <v>2700</v>
      </c>
      <c r="I21" s="12">
        <v>1248</v>
      </c>
      <c r="J21" s="13"/>
      <c r="K21" s="13"/>
      <c r="L21" s="12">
        <v>3948</v>
      </c>
      <c r="M21" s="12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2791.15</v>
      </c>
      <c r="H22" s="12">
        <v>2700</v>
      </c>
      <c r="I22" s="12">
        <v>160</v>
      </c>
      <c r="J22" s="13"/>
      <c r="K22" s="13"/>
      <c r="L22" s="12">
        <v>2860</v>
      </c>
      <c r="M22" s="12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2549.02</v>
      </c>
      <c r="H23" s="12">
        <v>2700</v>
      </c>
      <c r="I23" s="12">
        <v>204.8</v>
      </c>
      <c r="J23" s="13"/>
      <c r="K23" s="13"/>
      <c r="L23" s="12">
        <v>2904.8</v>
      </c>
      <c r="M23" s="12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3759.74</v>
      </c>
      <c r="H24" s="12">
        <v>2700</v>
      </c>
      <c r="I24" s="12">
        <v>272</v>
      </c>
      <c r="J24" s="13"/>
      <c r="K24" s="13"/>
      <c r="L24" s="12">
        <v>2972</v>
      </c>
      <c r="M24" s="12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2549.02</v>
      </c>
      <c r="H25" s="12">
        <v>2700</v>
      </c>
      <c r="I25" s="12">
        <v>642.40000000000009</v>
      </c>
      <c r="J25" s="13"/>
      <c r="K25" s="13"/>
      <c r="L25" s="12">
        <v>3342.4</v>
      </c>
      <c r="M25" s="12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>
        <v>478.5</v>
      </c>
      <c r="F26" s="10">
        <f t="shared" si="1"/>
        <v>6878.5</v>
      </c>
      <c r="G26" s="11">
        <v>2644.24</v>
      </c>
      <c r="H26" s="12">
        <v>2700</v>
      </c>
      <c r="I26" s="12">
        <v>568</v>
      </c>
      <c r="J26" s="13"/>
      <c r="K26" s="13"/>
      <c r="L26" s="12">
        <v>3268</v>
      </c>
      <c r="M26" s="12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2436.02</v>
      </c>
      <c r="H27" s="12">
        <v>2700</v>
      </c>
      <c r="I27" s="12">
        <v>608</v>
      </c>
      <c r="J27" s="13"/>
      <c r="K27" s="13"/>
      <c r="L27" s="12">
        <v>3308</v>
      </c>
      <c r="M27" s="12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957</v>
      </c>
      <c r="F28" s="10">
        <f t="shared" si="1"/>
        <v>7357</v>
      </c>
      <c r="G28" s="11">
        <f>1882.43+627.48*2</f>
        <v>3137.3900000000003</v>
      </c>
      <c r="H28" s="12">
        <v>2700</v>
      </c>
      <c r="I28" s="12">
        <v>681.6</v>
      </c>
      <c r="J28" s="13"/>
      <c r="K28" s="13"/>
      <c r="L28" s="12">
        <v>3381.6</v>
      </c>
      <c r="M28" s="12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0">
        <v>478.5</v>
      </c>
      <c r="F29" s="10">
        <f t="shared" si="1"/>
        <v>6878.5</v>
      </c>
      <c r="G29" s="11">
        <v>2838.93</v>
      </c>
      <c r="H29" s="12">
        <v>2700</v>
      </c>
      <c r="I29" s="12">
        <v>572</v>
      </c>
      <c r="J29" s="13"/>
      <c r="K29" s="13"/>
      <c r="L29" s="12">
        <v>3272</v>
      </c>
      <c r="M29" s="12"/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3137.39</v>
      </c>
      <c r="H30" s="12">
        <v>2700</v>
      </c>
      <c r="I30" s="12">
        <v>590.4</v>
      </c>
      <c r="J30" s="13"/>
      <c r="K30" s="13"/>
      <c r="L30" s="12">
        <v>3290.4</v>
      </c>
      <c r="M30" s="12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2878.07</v>
      </c>
      <c r="H31" s="12">
        <v>2700</v>
      </c>
      <c r="I31" s="12">
        <v>132</v>
      </c>
      <c r="J31" s="13"/>
      <c r="K31" s="13"/>
      <c r="L31" s="12">
        <v>2832</v>
      </c>
      <c r="M31" s="12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2455.1</v>
      </c>
      <c r="H32" s="12">
        <v>2700</v>
      </c>
      <c r="I32" s="12">
        <v>525.6</v>
      </c>
      <c r="J32" s="13"/>
      <c r="K32" s="13"/>
      <c r="L32" s="12">
        <v>3225.6</v>
      </c>
      <c r="M32" s="12"/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3241.12</v>
      </c>
      <c r="H33" s="12">
        <v>2700</v>
      </c>
      <c r="I33" s="12">
        <v>1144</v>
      </c>
      <c r="J33" s="13"/>
      <c r="K33" s="13"/>
      <c r="L33" s="12">
        <v>3844</v>
      </c>
      <c r="M33" s="12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3137.39</v>
      </c>
      <c r="H34" s="12">
        <v>2700</v>
      </c>
      <c r="I34" s="12">
        <v>208</v>
      </c>
      <c r="J34" s="13"/>
      <c r="K34" s="13"/>
      <c r="L34" s="12">
        <v>2908</v>
      </c>
      <c r="M34" s="12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2596.42</v>
      </c>
      <c r="H35" s="12">
        <v>2700</v>
      </c>
      <c r="I35" s="12">
        <v>1500</v>
      </c>
      <c r="J35" s="13"/>
      <c r="K35" s="13"/>
      <c r="L35" s="12">
        <v>4200</v>
      </c>
      <c r="M35" s="12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2734.23</v>
      </c>
      <c r="H36" s="12">
        <v>2700</v>
      </c>
      <c r="I36" s="12">
        <v>292.8</v>
      </c>
      <c r="J36" s="13"/>
      <c r="K36" s="13"/>
      <c r="L36" s="12">
        <v>2992.8</v>
      </c>
      <c r="M36" s="12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2542.96+927.33</f>
        <v>3470.29</v>
      </c>
      <c r="H37" s="12">
        <v>2700</v>
      </c>
      <c r="I37" s="12">
        <v>612</v>
      </c>
      <c r="J37" s="13"/>
      <c r="K37" s="13"/>
      <c r="L37" s="12">
        <v>3312</v>
      </c>
      <c r="M37" s="12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>
        <v>478.5</v>
      </c>
      <c r="F38" s="10">
        <f t="shared" si="1"/>
        <v>6878.5</v>
      </c>
      <c r="G38" s="11">
        <v>2735.34</v>
      </c>
      <c r="H38" s="12">
        <v>2700</v>
      </c>
      <c r="I38" s="12">
        <v>608</v>
      </c>
      <c r="J38" s="13"/>
      <c r="K38" s="13"/>
      <c r="L38" s="12">
        <v>3308</v>
      </c>
      <c r="M38" s="12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3021.23</v>
      </c>
      <c r="H39" s="12">
        <v>2700</v>
      </c>
      <c r="I39" s="12">
        <v>683.2</v>
      </c>
      <c r="J39" s="13"/>
      <c r="K39" s="13"/>
      <c r="L39" s="12">
        <v>3383.2</v>
      </c>
      <c r="M39" s="12">
        <v>65.8</v>
      </c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2827.55</v>
      </c>
      <c r="H40" s="12">
        <v>2700</v>
      </c>
      <c r="I40" s="12">
        <v>488</v>
      </c>
      <c r="J40" s="13"/>
      <c r="K40" s="13"/>
      <c r="L40" s="12">
        <v>3188</v>
      </c>
      <c r="M40" s="12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2" x14ac:dyDescent="0.25">
      <c r="B49" t="s">
        <v>57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B64D-7C7E-4D70-BBF7-4142F28F5FDB}">
  <dimension ref="A1:M49"/>
  <sheetViews>
    <sheetView zoomScaleNormal="100" workbookViewId="0">
      <selection activeCell="G30" sqref="G30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61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2">
        <v>2700</v>
      </c>
      <c r="I4" s="12">
        <v>196.8</v>
      </c>
      <c r="J4" s="13"/>
      <c r="K4" s="13"/>
      <c r="L4" s="12">
        <v>2896.8</v>
      </c>
      <c r="M4" s="12">
        <v>548.19000000000005</v>
      </c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2517.27+1363.72</f>
        <v>3880.99</v>
      </c>
      <c r="H5" s="12">
        <v>2700</v>
      </c>
      <c r="I5" s="12">
        <v>608</v>
      </c>
      <c r="J5" s="13"/>
      <c r="K5" s="13"/>
      <c r="L5" s="12">
        <v>3308</v>
      </c>
      <c r="M5" s="12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2544.13+818.23</f>
        <v>3362.36</v>
      </c>
      <c r="H6" s="12">
        <v>2700</v>
      </c>
      <c r="I6" s="12">
        <v>585.6</v>
      </c>
      <c r="J6" s="13"/>
      <c r="K6" s="13"/>
      <c r="L6" s="12">
        <v>3285.6</v>
      </c>
      <c r="M6" s="12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2554.56+818.23</f>
        <v>3372.79</v>
      </c>
      <c r="H7" s="12">
        <v>2700</v>
      </c>
      <c r="I7" s="12">
        <v>590.4</v>
      </c>
      <c r="J7" s="13"/>
      <c r="K7" s="13"/>
      <c r="L7" s="12">
        <v>3290.4</v>
      </c>
      <c r="M7" s="12">
        <v>91.09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2592.0700000000002</v>
      </c>
      <c r="H8" s="12">
        <v>2700</v>
      </c>
      <c r="I8" s="12">
        <v>648</v>
      </c>
      <c r="J8" s="13"/>
      <c r="K8" s="13"/>
      <c r="L8" s="12">
        <v>3348</v>
      </c>
      <c r="M8" s="12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2467.36</v>
      </c>
      <c r="H9" s="12">
        <v>2700</v>
      </c>
      <c r="I9" s="12">
        <v>112</v>
      </c>
      <c r="J9" s="13"/>
      <c r="K9" s="13"/>
      <c r="L9" s="12">
        <v>2812</v>
      </c>
      <c r="M9" s="12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3137.27</v>
      </c>
      <c r="H10" s="12">
        <v>2700</v>
      </c>
      <c r="I10" s="12">
        <v>531.20000000000005</v>
      </c>
      <c r="J10" s="13"/>
      <c r="K10" s="13"/>
      <c r="L10" s="12">
        <v>3231.2</v>
      </c>
      <c r="M10" s="12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2544.13+818.23</f>
        <v>3362.36</v>
      </c>
      <c r="H11" s="12">
        <v>2700</v>
      </c>
      <c r="I11" s="12">
        <v>940.80000000000007</v>
      </c>
      <c r="J11" s="13"/>
      <c r="K11" s="13"/>
      <c r="L11" s="12">
        <v>3640.8</v>
      </c>
      <c r="M11" s="12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3127.51</v>
      </c>
      <c r="H12" s="12">
        <v>2700</v>
      </c>
      <c r="I12" s="12">
        <v>398.40000000000003</v>
      </c>
      <c r="J12" s="13"/>
      <c r="K12" s="13"/>
      <c r="L12" s="12">
        <v>3098.4</v>
      </c>
      <c r="M12" s="12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2596.42</v>
      </c>
      <c r="H13" s="12">
        <v>2700</v>
      </c>
      <c r="I13" s="12">
        <v>220.8</v>
      </c>
      <c r="J13" s="13"/>
      <c r="K13" s="13"/>
      <c r="L13" s="12">
        <v>2920.8</v>
      </c>
      <c r="M13" s="12">
        <v>30.55</v>
      </c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2611.93+818.23</f>
        <v>3430.16</v>
      </c>
      <c r="H14" s="12">
        <v>2700</v>
      </c>
      <c r="I14" s="12">
        <v>572</v>
      </c>
      <c r="J14" s="13"/>
      <c r="K14" s="13"/>
      <c r="L14" s="12">
        <v>3272</v>
      </c>
      <c r="M14" s="12"/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2592.0700000000002</v>
      </c>
      <c r="H15" s="12">
        <v>2700</v>
      </c>
      <c r="I15" s="12">
        <v>280.8</v>
      </c>
      <c r="J15" s="13"/>
      <c r="K15" s="13"/>
      <c r="L15" s="12">
        <v>2980.8</v>
      </c>
      <c r="M15" s="12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>
        <v>669.9</v>
      </c>
      <c r="F16" s="10">
        <f t="shared" ref="F16" si="2">SUM(D16:E16)</f>
        <v>7069.9</v>
      </c>
      <c r="G16" s="11">
        <v>3011.96</v>
      </c>
      <c r="H16" s="12">
        <v>2700</v>
      </c>
      <c r="I16" s="12">
        <v>451.20000000000005</v>
      </c>
      <c r="J16" s="13"/>
      <c r="K16" s="13"/>
      <c r="L16" s="12">
        <v>3151.2</v>
      </c>
      <c r="M16" s="12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f>1435.5</f>
        <v>1435.5</v>
      </c>
      <c r="F17" s="10">
        <f t="shared" si="1"/>
        <v>7835.5</v>
      </c>
      <c r="G17" s="11">
        <f>2178.89+846.94</f>
        <v>3025.83</v>
      </c>
      <c r="H17" s="12">
        <v>2700</v>
      </c>
      <c r="I17" s="12">
        <v>132</v>
      </c>
      <c r="J17" s="13"/>
      <c r="K17" s="13"/>
      <c r="L17" s="12">
        <v>2832</v>
      </c>
      <c r="M17" s="12"/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2592.0700000000002</v>
      </c>
      <c r="H18" s="12">
        <v>2700</v>
      </c>
      <c r="I18" s="12">
        <v>158.4</v>
      </c>
      <c r="J18" s="13"/>
      <c r="K18" s="13"/>
      <c r="L18" s="12">
        <v>2858.4</v>
      </c>
      <c r="M18" s="12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/>
      <c r="F19" s="10">
        <f t="shared" si="1"/>
        <v>6400</v>
      </c>
      <c r="G19" s="11">
        <v>2592.0700000000002</v>
      </c>
      <c r="H19" s="12">
        <v>2700</v>
      </c>
      <c r="I19" s="12">
        <v>584</v>
      </c>
      <c r="J19" s="13"/>
      <c r="K19" s="13"/>
      <c r="L19" s="12">
        <v>3284</v>
      </c>
      <c r="M19" s="12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478.5</v>
      </c>
      <c r="F20" s="10">
        <f t="shared" si="1"/>
        <v>6878.5</v>
      </c>
      <c r="G20" s="11">
        <v>2740.45</v>
      </c>
      <c r="H20" s="12">
        <v>2700</v>
      </c>
      <c r="I20" s="12">
        <v>787.2</v>
      </c>
      <c r="J20" s="13"/>
      <c r="K20" s="13"/>
      <c r="L20" s="12">
        <v>3487.2</v>
      </c>
      <c r="M20" s="12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/>
      <c r="F21" s="10">
        <f t="shared" si="1"/>
        <v>6400</v>
      </c>
      <c r="G21" s="11">
        <v>2592.0700000000002</v>
      </c>
      <c r="H21" s="12">
        <v>2700</v>
      </c>
      <c r="I21" s="12">
        <v>1060.8</v>
      </c>
      <c r="J21" s="13"/>
      <c r="K21" s="13"/>
      <c r="L21" s="12">
        <v>3760.8</v>
      </c>
      <c r="M21" s="12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2791.15</v>
      </c>
      <c r="H22" s="12">
        <v>2700</v>
      </c>
      <c r="I22" s="12">
        <v>120</v>
      </c>
      <c r="J22" s="13"/>
      <c r="K22" s="13"/>
      <c r="L22" s="12">
        <v>2820</v>
      </c>
      <c r="M22" s="12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2549.02</v>
      </c>
      <c r="H23" s="12">
        <v>2700</v>
      </c>
      <c r="I23" s="12">
        <v>179.20000000000002</v>
      </c>
      <c r="J23" s="13"/>
      <c r="K23" s="13"/>
      <c r="L23" s="12">
        <v>2879.2</v>
      </c>
      <c r="M23" s="12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3759.74</v>
      </c>
      <c r="H24" s="12">
        <v>2700</v>
      </c>
      <c r="I24" s="12">
        <v>176</v>
      </c>
      <c r="J24" s="13"/>
      <c r="K24" s="13"/>
      <c r="L24" s="12">
        <v>2876</v>
      </c>
      <c r="M24" s="12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2549.02</v>
      </c>
      <c r="H25" s="12">
        <v>2700</v>
      </c>
      <c r="I25" s="12">
        <v>525.6</v>
      </c>
      <c r="J25" s="13"/>
      <c r="K25" s="13"/>
      <c r="L25" s="12">
        <v>3225.6</v>
      </c>
      <c r="M25" s="12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>
        <v>478.5</v>
      </c>
      <c r="F26" s="10">
        <f t="shared" si="1"/>
        <v>6878.5</v>
      </c>
      <c r="G26" s="11">
        <v>2644.24</v>
      </c>
      <c r="H26" s="12">
        <v>2700</v>
      </c>
      <c r="I26" s="12">
        <v>170.4</v>
      </c>
      <c r="J26" s="13"/>
      <c r="K26" s="13"/>
      <c r="L26" s="12">
        <v>2870.4</v>
      </c>
      <c r="M26" s="12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2436.02</v>
      </c>
      <c r="H27" s="12">
        <v>2700</v>
      </c>
      <c r="I27" s="12">
        <v>395.20000000000005</v>
      </c>
      <c r="J27" s="13"/>
      <c r="K27" s="13"/>
      <c r="L27" s="12">
        <v>3095.2</v>
      </c>
      <c r="M27" s="12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957</v>
      </c>
      <c r="F28" s="10">
        <f t="shared" si="1"/>
        <v>7357</v>
      </c>
      <c r="G28" s="11">
        <f>1882.43+627.48*2</f>
        <v>3137.3900000000003</v>
      </c>
      <c r="H28" s="12">
        <v>2700</v>
      </c>
      <c r="I28" s="12">
        <v>397.6</v>
      </c>
      <c r="J28" s="13"/>
      <c r="K28" s="13"/>
      <c r="L28" s="12">
        <v>3097.6</v>
      </c>
      <c r="M28" s="12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2">
        <v>-191.4</v>
      </c>
      <c r="F29" s="10">
        <f t="shared" si="1"/>
        <v>6208.6</v>
      </c>
      <c r="G29" s="11">
        <v>2403.4899999999998</v>
      </c>
      <c r="H29" s="12">
        <v>2700</v>
      </c>
      <c r="I29" s="12">
        <v>364</v>
      </c>
      <c r="J29" s="13"/>
      <c r="K29" s="13"/>
      <c r="L29" s="12">
        <v>3064</v>
      </c>
      <c r="M29" s="12"/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3137.39</v>
      </c>
      <c r="H30" s="12">
        <v>2700</v>
      </c>
      <c r="I30" s="12">
        <v>393.6</v>
      </c>
      <c r="J30" s="13"/>
      <c r="K30" s="13"/>
      <c r="L30" s="12">
        <v>3093.6</v>
      </c>
      <c r="M30" s="12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2878.07</v>
      </c>
      <c r="H31" s="12">
        <v>2700</v>
      </c>
      <c r="I31" s="12">
        <v>96.800000000000011</v>
      </c>
      <c r="J31" s="13"/>
      <c r="K31" s="13"/>
      <c r="L31" s="12">
        <v>2796.8</v>
      </c>
      <c r="M31" s="12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2455.1</v>
      </c>
      <c r="H32" s="12">
        <v>2700</v>
      </c>
      <c r="I32" s="12">
        <v>350.40000000000003</v>
      </c>
      <c r="J32" s="13"/>
      <c r="K32" s="13"/>
      <c r="L32" s="12">
        <v>3050.4</v>
      </c>
      <c r="M32" s="12"/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3241.12</v>
      </c>
      <c r="H33" s="12">
        <v>2700</v>
      </c>
      <c r="I33" s="12">
        <v>968</v>
      </c>
      <c r="J33" s="13"/>
      <c r="K33" s="13"/>
      <c r="L33" s="12">
        <v>3668</v>
      </c>
      <c r="M33" s="12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3137.39</v>
      </c>
      <c r="H34" s="12">
        <v>2700</v>
      </c>
      <c r="I34" s="12">
        <v>124.80000000000001</v>
      </c>
      <c r="J34" s="13"/>
      <c r="K34" s="13"/>
      <c r="L34" s="12">
        <v>2824.8</v>
      </c>
      <c r="M34" s="12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2596.42</v>
      </c>
      <c r="H35" s="12">
        <v>2700</v>
      </c>
      <c r="I35" s="12">
        <v>1289.6000000000001</v>
      </c>
      <c r="J35" s="13"/>
      <c r="K35" s="13"/>
      <c r="L35" s="12">
        <v>3989.6000000000004</v>
      </c>
      <c r="M35" s="12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2734.23</v>
      </c>
      <c r="H36" s="12">
        <v>2700</v>
      </c>
      <c r="I36" s="12">
        <v>97.600000000000009</v>
      </c>
      <c r="J36" s="13"/>
      <c r="K36" s="13"/>
      <c r="L36" s="12">
        <v>2797.6</v>
      </c>
      <c r="M36" s="12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2542.96+927.33</f>
        <v>3470.29</v>
      </c>
      <c r="H37" s="12">
        <v>2700</v>
      </c>
      <c r="I37" s="12">
        <v>180</v>
      </c>
      <c r="J37" s="13"/>
      <c r="K37" s="13"/>
      <c r="L37" s="12">
        <v>2880</v>
      </c>
      <c r="M37" s="12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>
        <v>478.5</v>
      </c>
      <c r="F38" s="10">
        <f t="shared" si="1"/>
        <v>6878.5</v>
      </c>
      <c r="G38" s="11">
        <v>2735.34</v>
      </c>
      <c r="H38" s="12">
        <v>2700</v>
      </c>
      <c r="I38" s="12">
        <v>425.6</v>
      </c>
      <c r="J38" s="13"/>
      <c r="K38" s="13"/>
      <c r="L38" s="12">
        <v>3125.6</v>
      </c>
      <c r="M38" s="12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3021.23</v>
      </c>
      <c r="H39" s="12">
        <v>2700</v>
      </c>
      <c r="I39" s="12">
        <v>341.6</v>
      </c>
      <c r="J39" s="13"/>
      <c r="K39" s="13"/>
      <c r="L39" s="12">
        <v>3041.6</v>
      </c>
      <c r="M39" s="12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2827.55</v>
      </c>
      <c r="H40" s="12">
        <v>2700</v>
      </c>
      <c r="I40" s="12">
        <v>390.40000000000003</v>
      </c>
      <c r="J40" s="13"/>
      <c r="K40" s="13"/>
      <c r="L40" s="12">
        <v>3090.4</v>
      </c>
      <c r="M40" s="12"/>
    </row>
    <row r="41" spans="1:13" x14ac:dyDescent="0.25">
      <c r="L41" s="16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2" x14ac:dyDescent="0.25">
      <c r="B49" t="s">
        <v>57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CA661-4200-4399-8F9E-8D1C3FE933C2}">
  <dimension ref="A1:M49"/>
  <sheetViews>
    <sheetView topLeftCell="A25" zoomScaleNormal="100" workbookViewId="0">
      <selection activeCell="E37" sqref="E37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62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2">
        <v>2700</v>
      </c>
      <c r="I4" s="12">
        <v>492</v>
      </c>
      <c r="J4" s="13"/>
      <c r="K4" s="13"/>
      <c r="L4" s="12">
        <v>2896.8</v>
      </c>
      <c r="M4" s="12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2517.27+1363.72</f>
        <v>3880.99</v>
      </c>
      <c r="H5" s="12">
        <v>2700</v>
      </c>
      <c r="I5" s="12">
        <v>640</v>
      </c>
      <c r="J5" s="13"/>
      <c r="K5" s="13"/>
      <c r="L5" s="12">
        <v>3308</v>
      </c>
      <c r="M5" s="12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2544.13+818.23</f>
        <v>3362.36</v>
      </c>
      <c r="H6" s="12">
        <v>2700</v>
      </c>
      <c r="I6" s="12">
        <v>585.6</v>
      </c>
      <c r="J6" s="13"/>
      <c r="K6" s="13"/>
      <c r="L6" s="12">
        <v>3285.6</v>
      </c>
      <c r="M6" s="12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2554.56+818.23</f>
        <v>3372.79</v>
      </c>
      <c r="H7" s="12">
        <v>2700</v>
      </c>
      <c r="I7" s="12">
        <v>1500</v>
      </c>
      <c r="J7" s="13"/>
      <c r="K7" s="13"/>
      <c r="L7" s="12">
        <v>3290.4</v>
      </c>
      <c r="M7" s="12">
        <v>472.09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2592.0700000000002</v>
      </c>
      <c r="H8" s="12">
        <v>2700</v>
      </c>
      <c r="I8" s="12">
        <v>648</v>
      </c>
      <c r="J8" s="13"/>
      <c r="K8" s="13"/>
      <c r="L8" s="12">
        <v>3348</v>
      </c>
      <c r="M8" s="12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2467.36</v>
      </c>
      <c r="H9" s="12">
        <v>2700</v>
      </c>
      <c r="I9" s="12">
        <v>112</v>
      </c>
      <c r="J9" s="13"/>
      <c r="K9" s="13"/>
      <c r="L9" s="12">
        <v>2812</v>
      </c>
      <c r="M9" s="12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3173.27</v>
      </c>
      <c r="H10" s="12">
        <v>2700</v>
      </c>
      <c r="I10" s="12">
        <v>929.6</v>
      </c>
      <c r="J10" s="13"/>
      <c r="K10" s="13"/>
      <c r="L10" s="12">
        <v>3231.2</v>
      </c>
      <c r="M10" s="12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2544.13+818.23</f>
        <v>3362.36</v>
      </c>
      <c r="H11" s="12">
        <v>2700</v>
      </c>
      <c r="I11" s="12">
        <v>1489.6000000000001</v>
      </c>
      <c r="J11" s="13"/>
      <c r="K11" s="13"/>
      <c r="L11" s="12">
        <v>3640.8</v>
      </c>
      <c r="M11" s="12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3110.41</v>
      </c>
      <c r="H12" s="12">
        <v>2700</v>
      </c>
      <c r="I12" s="12">
        <v>597.6</v>
      </c>
      <c r="J12" s="13"/>
      <c r="K12" s="13"/>
      <c r="L12" s="12">
        <v>3098.4</v>
      </c>
      <c r="M12" s="12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2596.42</v>
      </c>
      <c r="H13" s="12">
        <v>2700</v>
      </c>
      <c r="I13" s="12">
        <v>276</v>
      </c>
      <c r="J13" s="13"/>
      <c r="K13" s="13"/>
      <c r="L13" s="12">
        <v>2920.8</v>
      </c>
      <c r="M13" s="12">
        <v>89.75</v>
      </c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2611.93+818.23</f>
        <v>3430.16</v>
      </c>
      <c r="H14" s="12">
        <v>2700</v>
      </c>
      <c r="I14" s="12">
        <v>572</v>
      </c>
      <c r="J14" s="13"/>
      <c r="K14" s="13"/>
      <c r="L14" s="12">
        <v>3272</v>
      </c>
      <c r="M14" s="12"/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2592.0700000000002</v>
      </c>
      <c r="H15" s="12">
        <v>2700</v>
      </c>
      <c r="I15" s="12">
        <v>259.2</v>
      </c>
      <c r="J15" s="13"/>
      <c r="K15" s="13"/>
      <c r="L15" s="12">
        <v>2980.8</v>
      </c>
      <c r="M15" s="12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>
        <v>669.9</v>
      </c>
      <c r="F16" s="10">
        <f t="shared" ref="F16" si="2">SUM(D16:E16)</f>
        <v>7069.9</v>
      </c>
      <c r="G16" s="11">
        <f>2322.29+580.57</f>
        <v>2902.86</v>
      </c>
      <c r="H16" s="12">
        <v>2700</v>
      </c>
      <c r="I16" s="12">
        <v>413.6</v>
      </c>
      <c r="J16" s="13"/>
      <c r="K16" s="13"/>
      <c r="L16" s="12">
        <v>3151.2</v>
      </c>
      <c r="M16" s="12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f>1435.5</f>
        <v>1435.5</v>
      </c>
      <c r="F17" s="10">
        <f t="shared" si="1"/>
        <v>7835.5</v>
      </c>
      <c r="G17" s="11">
        <f>2178.89+846.94</f>
        <v>3025.83</v>
      </c>
      <c r="H17" s="12">
        <v>2700</v>
      </c>
      <c r="I17" s="12">
        <v>176</v>
      </c>
      <c r="J17" s="13"/>
      <c r="K17" s="13"/>
      <c r="L17" s="12">
        <v>2832</v>
      </c>
      <c r="M17" s="12"/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2592.0700000000002</v>
      </c>
      <c r="H18" s="12">
        <v>2700</v>
      </c>
      <c r="I18" s="12">
        <v>554.4</v>
      </c>
      <c r="J18" s="13"/>
      <c r="K18" s="13"/>
      <c r="L18" s="12">
        <v>2858.4</v>
      </c>
      <c r="M18" s="12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/>
      <c r="F19" s="10">
        <f t="shared" si="1"/>
        <v>6400</v>
      </c>
      <c r="G19" s="11">
        <v>2592.0700000000002</v>
      </c>
      <c r="H19" s="12">
        <v>2700</v>
      </c>
      <c r="I19" s="12">
        <v>1051.2</v>
      </c>
      <c r="J19" s="13"/>
      <c r="K19" s="13"/>
      <c r="L19" s="12">
        <v>3284</v>
      </c>
      <c r="M19" s="12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478.5</v>
      </c>
      <c r="F20" s="10">
        <f t="shared" si="1"/>
        <v>6878.5</v>
      </c>
      <c r="G20" s="11">
        <v>2727.45</v>
      </c>
      <c r="H20" s="12">
        <v>2700</v>
      </c>
      <c r="I20" s="12">
        <v>1180.8</v>
      </c>
      <c r="J20" s="13"/>
      <c r="K20" s="13"/>
      <c r="L20" s="12">
        <v>3487.2</v>
      </c>
      <c r="M20" s="12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/>
      <c r="F21" s="10">
        <f t="shared" si="1"/>
        <v>6400</v>
      </c>
      <c r="G21" s="11">
        <v>2592.0700000000002</v>
      </c>
      <c r="H21" s="12">
        <v>2700</v>
      </c>
      <c r="I21" s="12">
        <v>1185.6000000000001</v>
      </c>
      <c r="J21" s="13"/>
      <c r="K21" s="13"/>
      <c r="L21" s="12">
        <v>3760.8</v>
      </c>
      <c r="M21" s="12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2791.15</v>
      </c>
      <c r="H22" s="12">
        <v>2700</v>
      </c>
      <c r="I22" s="12">
        <v>160</v>
      </c>
      <c r="J22" s="13"/>
      <c r="K22" s="13"/>
      <c r="L22" s="12">
        <v>2820</v>
      </c>
      <c r="M22" s="12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2510.02</v>
      </c>
      <c r="H23" s="12">
        <v>2700</v>
      </c>
      <c r="I23" s="12">
        <v>358.40000000000003</v>
      </c>
      <c r="J23" s="13"/>
      <c r="K23" s="13"/>
      <c r="L23" s="12">
        <v>2879.2</v>
      </c>
      <c r="M23" s="12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3759.74</v>
      </c>
      <c r="H24" s="12">
        <v>2700</v>
      </c>
      <c r="I24" s="12">
        <v>320</v>
      </c>
      <c r="J24" s="13"/>
      <c r="K24" s="13"/>
      <c r="L24" s="12">
        <v>2876</v>
      </c>
      <c r="M24" s="12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2549.02</v>
      </c>
      <c r="H25" s="12">
        <v>2700</v>
      </c>
      <c r="I25" s="12">
        <v>525.6</v>
      </c>
      <c r="J25" s="13"/>
      <c r="K25" s="13"/>
      <c r="L25" s="12">
        <v>3225.6</v>
      </c>
      <c r="M25" s="12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>
        <v>478.5</v>
      </c>
      <c r="F26" s="10">
        <f t="shared" si="1"/>
        <v>6878.5</v>
      </c>
      <c r="G26" s="11">
        <v>2644.24</v>
      </c>
      <c r="H26" s="12">
        <v>2700</v>
      </c>
      <c r="I26" s="12">
        <v>397.6</v>
      </c>
      <c r="J26" s="13"/>
      <c r="K26" s="13"/>
      <c r="L26" s="12">
        <v>2870.4</v>
      </c>
      <c r="M26" s="12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2436.02</v>
      </c>
      <c r="H27" s="12">
        <v>2700</v>
      </c>
      <c r="I27" s="12">
        <v>516.80000000000007</v>
      </c>
      <c r="J27" s="13"/>
      <c r="K27" s="13"/>
      <c r="L27" s="12">
        <v>3095.2</v>
      </c>
      <c r="M27" s="12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957</v>
      </c>
      <c r="F28" s="10">
        <f t="shared" si="1"/>
        <v>7357</v>
      </c>
      <c r="G28" s="11">
        <f>1882.43+627.48*2</f>
        <v>3137.3900000000003</v>
      </c>
      <c r="H28" s="12">
        <v>2700</v>
      </c>
      <c r="I28" s="12">
        <v>397.6</v>
      </c>
      <c r="J28" s="13"/>
      <c r="K28" s="13"/>
      <c r="L28" s="12">
        <v>3097.6</v>
      </c>
      <c r="M28" s="12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2">
        <v>-191.4</v>
      </c>
      <c r="F29" s="10">
        <f t="shared" si="1"/>
        <v>6208.6</v>
      </c>
      <c r="G29" s="11">
        <v>2527.9</v>
      </c>
      <c r="H29" s="12">
        <v>2700</v>
      </c>
      <c r="I29" s="12">
        <v>728</v>
      </c>
      <c r="J29" s="13"/>
      <c r="K29" s="13"/>
      <c r="L29" s="12">
        <v>3064</v>
      </c>
      <c r="M29" s="12">
        <v>557.45000000000005</v>
      </c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3137.39</v>
      </c>
      <c r="H30" s="12">
        <v>2700</v>
      </c>
      <c r="I30" s="12">
        <v>721.6</v>
      </c>
      <c r="J30" s="13"/>
      <c r="K30" s="13"/>
      <c r="L30" s="12">
        <v>3093.6</v>
      </c>
      <c r="M30" s="12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2878.07</v>
      </c>
      <c r="H31" s="12">
        <v>2700</v>
      </c>
      <c r="I31" s="12">
        <v>88</v>
      </c>
      <c r="J31" s="13"/>
      <c r="K31" s="13"/>
      <c r="L31" s="12">
        <v>2796.8</v>
      </c>
      <c r="M31" s="12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2455.1</v>
      </c>
      <c r="H32" s="12">
        <v>2700</v>
      </c>
      <c r="I32" s="12">
        <v>642.40000000000009</v>
      </c>
      <c r="J32" s="13"/>
      <c r="K32" s="13"/>
      <c r="L32" s="12">
        <v>3050.4</v>
      </c>
      <c r="M32" s="12"/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3241.12</v>
      </c>
      <c r="H33" s="12">
        <v>2700</v>
      </c>
      <c r="I33" s="12">
        <v>704</v>
      </c>
      <c r="J33" s="13"/>
      <c r="K33" s="13"/>
      <c r="L33" s="12">
        <v>3668</v>
      </c>
      <c r="M33" s="12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3137.39</v>
      </c>
      <c r="H34" s="12">
        <v>2700</v>
      </c>
      <c r="I34" s="12">
        <v>124.80000000000001</v>
      </c>
      <c r="J34" s="13"/>
      <c r="K34" s="13"/>
      <c r="L34" s="12">
        <v>2824.8</v>
      </c>
      <c r="M34" s="12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2596.42</v>
      </c>
      <c r="H35" s="12">
        <v>2700</v>
      </c>
      <c r="I35" s="12">
        <v>1388.8000000000002</v>
      </c>
      <c r="J35" s="13"/>
      <c r="K35" s="13"/>
      <c r="L35" s="12">
        <v>3989.6000000000004</v>
      </c>
      <c r="M35" s="12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2734.23</v>
      </c>
      <c r="H36" s="12">
        <v>2700</v>
      </c>
      <c r="I36" s="12">
        <v>292.8</v>
      </c>
      <c r="J36" s="13"/>
      <c r="K36" s="13"/>
      <c r="L36" s="12">
        <v>2797.6</v>
      </c>
      <c r="M36" s="12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2542.96+927.33</f>
        <v>3470.29</v>
      </c>
      <c r="H37" s="12">
        <v>2700</v>
      </c>
      <c r="I37" s="12">
        <v>540</v>
      </c>
      <c r="J37" s="13"/>
      <c r="K37" s="13"/>
      <c r="L37" s="12">
        <v>2880</v>
      </c>
      <c r="M37" s="12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>
        <v>478.5</v>
      </c>
      <c r="F38" s="10">
        <f t="shared" si="1"/>
        <v>6878.5</v>
      </c>
      <c r="G38" s="11">
        <v>2754.84</v>
      </c>
      <c r="H38" s="12">
        <v>2700</v>
      </c>
      <c r="I38" s="12">
        <v>608</v>
      </c>
      <c r="J38" s="13"/>
      <c r="K38" s="13"/>
      <c r="L38" s="12">
        <v>3125.6</v>
      </c>
      <c r="M38" s="12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3026.93</v>
      </c>
      <c r="H39" s="12">
        <v>2700</v>
      </c>
      <c r="I39" s="12">
        <v>292.8</v>
      </c>
      <c r="J39" s="13"/>
      <c r="K39" s="13"/>
      <c r="L39" s="12">
        <v>3041.6</v>
      </c>
      <c r="M39" s="12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2840.55</v>
      </c>
      <c r="H40" s="12">
        <v>2700</v>
      </c>
      <c r="I40" s="12">
        <v>439.20000000000005</v>
      </c>
      <c r="J40" s="13"/>
      <c r="K40" s="13"/>
      <c r="L40" s="12">
        <v>3090.4</v>
      </c>
      <c r="M40" s="12">
        <v>358.67</v>
      </c>
    </row>
    <row r="41" spans="1:13" x14ac:dyDescent="0.25">
      <c r="L41" s="16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2" x14ac:dyDescent="0.25">
      <c r="B49" t="s">
        <v>57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B8FF-2E8C-4CCA-B0B1-AF0A5C7F7545}">
  <dimension ref="A1:M49"/>
  <sheetViews>
    <sheetView topLeftCell="A28" zoomScaleNormal="100" workbookViewId="0">
      <selection activeCell="E37" sqref="E37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63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2">
        <v>2700</v>
      </c>
      <c r="I4" s="12">
        <v>787.2</v>
      </c>
      <c r="J4" s="13"/>
      <c r="K4" s="13"/>
      <c r="L4" s="12">
        <v>3487.2</v>
      </c>
      <c r="M4" s="12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2517.27+1363.72</f>
        <v>3880.99</v>
      </c>
      <c r="H5" s="12">
        <v>2700</v>
      </c>
      <c r="I5" s="12">
        <v>640</v>
      </c>
      <c r="J5" s="13"/>
      <c r="K5" s="13"/>
      <c r="L5" s="12">
        <v>3340</v>
      </c>
      <c r="M5" s="12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2544.13+818.23</f>
        <v>3362.36</v>
      </c>
      <c r="H6" s="12">
        <v>2700</v>
      </c>
      <c r="I6" s="12">
        <v>780.80000000000007</v>
      </c>
      <c r="J6" s="13"/>
      <c r="K6" s="13"/>
      <c r="L6" s="12">
        <v>3480.8</v>
      </c>
      <c r="M6" s="12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2554.56+818.23</f>
        <v>3372.79</v>
      </c>
      <c r="H7" s="12">
        <v>2700</v>
      </c>
      <c r="I7" s="12">
        <v>1180.8</v>
      </c>
      <c r="J7" s="13"/>
      <c r="K7" s="13"/>
      <c r="L7" s="12">
        <v>3880.8</v>
      </c>
      <c r="M7" s="12">
        <f>16.28+2567.42</f>
        <v>2583.7000000000003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2592.0700000000002</v>
      </c>
      <c r="H8" s="12">
        <v>2700</v>
      </c>
      <c r="I8" s="12">
        <v>576</v>
      </c>
      <c r="J8" s="13"/>
      <c r="K8" s="13"/>
      <c r="L8" s="12">
        <v>3276</v>
      </c>
      <c r="M8" s="12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2467.36</v>
      </c>
      <c r="H9" s="12">
        <v>2700</v>
      </c>
      <c r="I9" s="12">
        <v>128</v>
      </c>
      <c r="J9" s="13"/>
      <c r="K9" s="13"/>
      <c r="L9" s="12">
        <v>2828</v>
      </c>
      <c r="M9" s="12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3173.27</v>
      </c>
      <c r="H10" s="12">
        <v>2700</v>
      </c>
      <c r="I10" s="12">
        <v>996</v>
      </c>
      <c r="J10" s="13"/>
      <c r="K10" s="13"/>
      <c r="L10" s="12">
        <v>3696</v>
      </c>
      <c r="M10" s="12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2544.13+818.23</f>
        <v>3362.36</v>
      </c>
      <c r="H11" s="12">
        <v>2700</v>
      </c>
      <c r="I11" s="12">
        <v>1500</v>
      </c>
      <c r="J11" s="13"/>
      <c r="K11" s="13"/>
      <c r="L11" s="12">
        <v>4200</v>
      </c>
      <c r="M11" s="12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3110.41</v>
      </c>
      <c r="H12" s="12">
        <v>2700</v>
      </c>
      <c r="I12" s="12">
        <v>464.8</v>
      </c>
      <c r="J12" s="13"/>
      <c r="K12" s="13"/>
      <c r="L12" s="12">
        <v>3164.8</v>
      </c>
      <c r="M12" s="12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2596.42</v>
      </c>
      <c r="H13" s="12">
        <v>2700</v>
      </c>
      <c r="I13" s="12">
        <v>331.20000000000005</v>
      </c>
      <c r="J13" s="13"/>
      <c r="K13" s="13"/>
      <c r="L13" s="12">
        <v>3031.2</v>
      </c>
      <c r="M13" s="12"/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2611.93+818.23</f>
        <v>3430.16</v>
      </c>
      <c r="H14" s="12">
        <v>2700</v>
      </c>
      <c r="I14" s="12">
        <v>728</v>
      </c>
      <c r="J14" s="13"/>
      <c r="K14" s="13"/>
      <c r="L14" s="12">
        <v>3428</v>
      </c>
      <c r="M14" s="12"/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2592.0700000000002</v>
      </c>
      <c r="H15" s="12">
        <v>2700</v>
      </c>
      <c r="I15" s="12">
        <v>108</v>
      </c>
      <c r="J15" s="13"/>
      <c r="K15" s="13">
        <v>-300</v>
      </c>
      <c r="L15" s="12">
        <v>2508</v>
      </c>
      <c r="M15" s="12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>
        <v>478.5</v>
      </c>
      <c r="F16" s="10">
        <f t="shared" ref="F16" si="2">SUM(D16:E16)</f>
        <v>6878.5</v>
      </c>
      <c r="G16" s="11">
        <f>2322.29+580.57</f>
        <v>2902.86</v>
      </c>
      <c r="H16" s="12">
        <v>2700</v>
      </c>
      <c r="I16" s="12">
        <v>413.6</v>
      </c>
      <c r="J16" s="13"/>
      <c r="K16" s="13"/>
      <c r="L16" s="12">
        <v>3113.6</v>
      </c>
      <c r="M16" s="12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v>1435.5</v>
      </c>
      <c r="F17" s="10">
        <f t="shared" si="1"/>
        <v>7835.5</v>
      </c>
      <c r="G17" s="11">
        <f>2178.89+846.94</f>
        <v>3025.83</v>
      </c>
      <c r="H17" s="12">
        <v>2700</v>
      </c>
      <c r="I17" s="12">
        <v>167.20000000000002</v>
      </c>
      <c r="J17" s="13"/>
      <c r="K17" s="13"/>
      <c r="L17" s="12">
        <v>2867.2</v>
      </c>
      <c r="M17" s="12"/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2592.0700000000002</v>
      </c>
      <c r="H18" s="12">
        <v>2700</v>
      </c>
      <c r="I18" s="12">
        <v>792</v>
      </c>
      <c r="J18" s="13"/>
      <c r="K18" s="13"/>
      <c r="L18" s="12">
        <v>3492</v>
      </c>
      <c r="M18" s="12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>
        <v>1403.6</v>
      </c>
      <c r="F19" s="10">
        <f t="shared" si="1"/>
        <v>7803.6</v>
      </c>
      <c r="G19" s="11">
        <v>3426.45</v>
      </c>
      <c r="H19" s="12">
        <v>2700</v>
      </c>
      <c r="I19" s="12">
        <v>1168</v>
      </c>
      <c r="J19" s="13"/>
      <c r="K19" s="13"/>
      <c r="L19" s="12">
        <v>3868</v>
      </c>
      <c r="M19" s="12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1882.1</v>
      </c>
      <c r="F20" s="10">
        <f t="shared" si="1"/>
        <v>8282.1</v>
      </c>
      <c r="G20" s="11">
        <v>3544.35</v>
      </c>
      <c r="H20" s="12">
        <v>2700</v>
      </c>
      <c r="I20" s="12">
        <v>787.2</v>
      </c>
      <c r="J20" s="13"/>
      <c r="K20" s="13"/>
      <c r="L20" s="12">
        <v>3487.2</v>
      </c>
      <c r="M20" s="12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>
        <v>669.9</v>
      </c>
      <c r="F21" s="10">
        <f t="shared" si="1"/>
        <v>7069.9</v>
      </c>
      <c r="G21" s="11">
        <v>3008.24</v>
      </c>
      <c r="H21" s="12">
        <v>2700</v>
      </c>
      <c r="I21" s="12">
        <v>1248</v>
      </c>
      <c r="J21" s="13"/>
      <c r="K21" s="13"/>
      <c r="L21" s="12">
        <v>3948</v>
      </c>
      <c r="M21" s="12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2791.15</v>
      </c>
      <c r="H22" s="12">
        <v>2700</v>
      </c>
      <c r="I22" s="12">
        <v>152</v>
      </c>
      <c r="J22" s="13"/>
      <c r="K22" s="13"/>
      <c r="L22" s="12">
        <v>2852</v>
      </c>
      <c r="M22" s="12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2510.02</v>
      </c>
      <c r="H23" s="12">
        <v>2700</v>
      </c>
      <c r="I23" s="12">
        <v>281.60000000000002</v>
      </c>
      <c r="J23" s="13"/>
      <c r="K23" s="13"/>
      <c r="L23" s="12">
        <v>2981.6</v>
      </c>
      <c r="M23" s="12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3759.74</v>
      </c>
      <c r="H24" s="12">
        <v>2700</v>
      </c>
      <c r="I24" s="12">
        <v>256</v>
      </c>
      <c r="J24" s="13"/>
      <c r="K24" s="13"/>
      <c r="L24" s="12">
        <v>2956</v>
      </c>
      <c r="M24" s="12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2549.02</v>
      </c>
      <c r="H25" s="12">
        <v>2700</v>
      </c>
      <c r="I25" s="12">
        <v>642.40000000000009</v>
      </c>
      <c r="J25" s="13"/>
      <c r="K25" s="13"/>
      <c r="L25" s="12">
        <v>3342.4</v>
      </c>
      <c r="M25" s="12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>
        <v>-925.1</v>
      </c>
      <c r="F26" s="10">
        <f t="shared" si="1"/>
        <v>5474.9</v>
      </c>
      <c r="G26" s="11">
        <f>1385.52+346.38</f>
        <v>1731.9</v>
      </c>
      <c r="H26" s="12">
        <v>2700</v>
      </c>
      <c r="I26" s="12">
        <v>568</v>
      </c>
      <c r="J26" s="13"/>
      <c r="K26" s="13"/>
      <c r="L26" s="12">
        <v>3268</v>
      </c>
      <c r="M26" s="12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2436.02</v>
      </c>
      <c r="H27" s="12">
        <v>2700</v>
      </c>
      <c r="I27" s="12">
        <v>547.20000000000005</v>
      </c>
      <c r="J27" s="13"/>
      <c r="K27" s="13"/>
      <c r="L27" s="12">
        <v>3247.2</v>
      </c>
      <c r="M27" s="12">
        <v>236.45</v>
      </c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-446.6</v>
      </c>
      <c r="F28" s="10">
        <f t="shared" si="1"/>
        <v>5953.4</v>
      </c>
      <c r="G28" s="11">
        <f>1360.36+453.46*2</f>
        <v>2267.2799999999997</v>
      </c>
      <c r="H28" s="12">
        <v>2700</v>
      </c>
      <c r="I28" s="12">
        <v>340.8</v>
      </c>
      <c r="J28" s="13"/>
      <c r="K28" s="13"/>
      <c r="L28" s="12">
        <v>3040.8</v>
      </c>
      <c r="M28" s="12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2"/>
      <c r="F29" s="10">
        <f t="shared" si="1"/>
        <v>6400</v>
      </c>
      <c r="G29" s="11">
        <v>2527.9</v>
      </c>
      <c r="H29" s="12">
        <v>2700</v>
      </c>
      <c r="I29" s="12">
        <v>520</v>
      </c>
      <c r="J29" s="13"/>
      <c r="K29" s="13"/>
      <c r="L29" s="12">
        <v>3220</v>
      </c>
      <c r="M29" s="12"/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3137.39</v>
      </c>
      <c r="H30" s="12">
        <v>2700</v>
      </c>
      <c r="I30" s="12">
        <v>787.2</v>
      </c>
      <c r="J30" s="13"/>
      <c r="K30" s="13"/>
      <c r="L30" s="12">
        <v>3487.2</v>
      </c>
      <c r="M30" s="12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2878.07</v>
      </c>
      <c r="H31" s="12">
        <v>2700</v>
      </c>
      <c r="I31" s="12">
        <v>114.4</v>
      </c>
      <c r="J31" s="13"/>
      <c r="K31" s="13"/>
      <c r="L31" s="12">
        <v>2814.4</v>
      </c>
      <c r="M31" s="12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2455.1</v>
      </c>
      <c r="H32" s="12">
        <v>2700</v>
      </c>
      <c r="I32" s="12">
        <v>817.6</v>
      </c>
      <c r="J32" s="13"/>
      <c r="K32" s="13"/>
      <c r="L32" s="12">
        <v>3517.6</v>
      </c>
      <c r="M32" s="12"/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3241.12</v>
      </c>
      <c r="H33" s="12">
        <v>2700</v>
      </c>
      <c r="I33" s="12">
        <v>1056</v>
      </c>
      <c r="J33" s="13"/>
      <c r="K33" s="13">
        <v>-100</v>
      </c>
      <c r="L33" s="12">
        <v>3656</v>
      </c>
      <c r="M33" s="12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3137.39</v>
      </c>
      <c r="H34" s="12">
        <v>2700</v>
      </c>
      <c r="I34" s="12">
        <v>249.60000000000002</v>
      </c>
      <c r="J34" s="13"/>
      <c r="K34" s="13"/>
      <c r="L34" s="12">
        <v>2949.6</v>
      </c>
      <c r="M34" s="12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2596.42</v>
      </c>
      <c r="H35" s="12">
        <v>2700</v>
      </c>
      <c r="I35" s="12">
        <v>1488</v>
      </c>
      <c r="J35" s="13"/>
      <c r="K35" s="13"/>
      <c r="L35" s="12">
        <v>4188</v>
      </c>
      <c r="M35" s="12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2734.23</v>
      </c>
      <c r="H36" s="12">
        <v>2700</v>
      </c>
      <c r="I36" s="12">
        <v>292.8</v>
      </c>
      <c r="J36" s="13"/>
      <c r="K36" s="13"/>
      <c r="L36" s="12">
        <v>2992.8</v>
      </c>
      <c r="M36" s="12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2542.96+927.33</f>
        <v>3470.29</v>
      </c>
      <c r="H37" s="12">
        <v>2700</v>
      </c>
      <c r="I37" s="12">
        <v>540</v>
      </c>
      <c r="J37" s="13"/>
      <c r="K37" s="13"/>
      <c r="L37" s="12">
        <v>3240</v>
      </c>
      <c r="M37" s="12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>
        <v>-191.4</v>
      </c>
      <c r="F38" s="10">
        <f t="shared" si="1"/>
        <v>6208.6</v>
      </c>
      <c r="G38" s="11">
        <v>2319.4</v>
      </c>
      <c r="H38" s="12">
        <v>2700</v>
      </c>
      <c r="I38" s="12">
        <v>516.80000000000007</v>
      </c>
      <c r="J38" s="13"/>
      <c r="K38" s="13"/>
      <c r="L38" s="12">
        <v>3216.8</v>
      </c>
      <c r="M38" s="12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3026.93</v>
      </c>
      <c r="H39" s="12">
        <v>2700</v>
      </c>
      <c r="I39" s="12">
        <v>439.20000000000005</v>
      </c>
      <c r="J39" s="13"/>
      <c r="K39" s="13"/>
      <c r="L39" s="12">
        <v>3139.2</v>
      </c>
      <c r="M39" s="12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2840.55</v>
      </c>
      <c r="H40" s="12">
        <v>2700</v>
      </c>
      <c r="I40" s="12">
        <v>341.6</v>
      </c>
      <c r="J40" s="13"/>
      <c r="K40" s="13"/>
      <c r="L40" s="12">
        <v>3041.6</v>
      </c>
      <c r="M40" s="12"/>
    </row>
    <row r="41" spans="1:13" x14ac:dyDescent="0.25">
      <c r="L41" s="16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2" x14ac:dyDescent="0.25">
      <c r="B49" t="s">
        <v>57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1864E-6179-4445-AFEB-A5C8C8972024}">
  <dimension ref="A1:M50"/>
  <sheetViews>
    <sheetView topLeftCell="A28" zoomScaleNormal="100" workbookViewId="0">
      <selection activeCell="E37" sqref="E37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64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2">
        <v>2700</v>
      </c>
      <c r="I4" s="12">
        <v>885.6</v>
      </c>
      <c r="J4" s="13"/>
      <c r="K4" s="13"/>
      <c r="L4" s="12">
        <v>3585.6</v>
      </c>
      <c r="M4" s="12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2517.27+1363.72</f>
        <v>3880.99</v>
      </c>
      <c r="H5" s="12">
        <v>2700</v>
      </c>
      <c r="I5" s="12">
        <v>640</v>
      </c>
      <c r="J5" s="13"/>
      <c r="K5" s="13"/>
      <c r="L5" s="12">
        <v>3340</v>
      </c>
      <c r="M5" s="12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2544.13+818.23</f>
        <v>3362.36</v>
      </c>
      <c r="H6" s="12">
        <v>2700</v>
      </c>
      <c r="I6" s="12">
        <v>927.2</v>
      </c>
      <c r="J6" s="13"/>
      <c r="K6" s="13"/>
      <c r="L6" s="12">
        <v>3627.2</v>
      </c>
      <c r="M6" s="12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2554.56+818.23</f>
        <v>3372.79</v>
      </c>
      <c r="H7" s="12">
        <v>2700</v>
      </c>
      <c r="I7" s="12">
        <v>1500</v>
      </c>
      <c r="J7" s="13"/>
      <c r="K7" s="13"/>
      <c r="L7" s="12">
        <v>4200</v>
      </c>
      <c r="M7" s="12">
        <f>460.06+1467.98</f>
        <v>1928.04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2592.0700000000002</v>
      </c>
      <c r="H8" s="12">
        <v>2700</v>
      </c>
      <c r="I8" s="12">
        <v>720</v>
      </c>
      <c r="J8" s="13"/>
      <c r="K8" s="13"/>
      <c r="L8" s="12">
        <v>3420</v>
      </c>
      <c r="M8" s="12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2467.36</v>
      </c>
      <c r="H9" s="12">
        <v>2700</v>
      </c>
      <c r="I9" s="12">
        <v>112</v>
      </c>
      <c r="J9" s="13"/>
      <c r="K9" s="13"/>
      <c r="L9" s="12">
        <v>2812</v>
      </c>
      <c r="M9" s="12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3173.27</v>
      </c>
      <c r="H10" s="12">
        <v>2700</v>
      </c>
      <c r="I10" s="12">
        <v>929.6</v>
      </c>
      <c r="J10" s="13"/>
      <c r="K10" s="13"/>
      <c r="L10" s="12">
        <v>3629.6</v>
      </c>
      <c r="M10" s="12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2544.13+818.23</f>
        <v>3362.36</v>
      </c>
      <c r="H11" s="12">
        <v>2700</v>
      </c>
      <c r="I11" s="12">
        <v>1500</v>
      </c>
      <c r="J11" s="13"/>
      <c r="K11" s="13"/>
      <c r="L11" s="12">
        <v>4200</v>
      </c>
      <c r="M11" s="12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3110.41</v>
      </c>
      <c r="H12" s="12">
        <v>2700</v>
      </c>
      <c r="I12" s="12">
        <v>597.6</v>
      </c>
      <c r="J12" s="13"/>
      <c r="K12" s="13"/>
      <c r="L12" s="12">
        <v>3297.6</v>
      </c>
      <c r="M12" s="12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2596.42</v>
      </c>
      <c r="H13" s="12">
        <v>2700</v>
      </c>
      <c r="I13" s="12">
        <v>331.20000000000005</v>
      </c>
      <c r="J13" s="13"/>
      <c r="K13" s="13"/>
      <c r="L13" s="12">
        <v>3031.2</v>
      </c>
      <c r="M13" s="12"/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2611.93+818.23</f>
        <v>3430.16</v>
      </c>
      <c r="H14" s="12">
        <v>2700</v>
      </c>
      <c r="I14" s="12">
        <v>624</v>
      </c>
      <c r="J14" s="13"/>
      <c r="K14" s="13"/>
      <c r="L14" s="12">
        <v>3324</v>
      </c>
      <c r="M14" s="12"/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2592.0700000000002</v>
      </c>
      <c r="H15" s="12">
        <v>2700</v>
      </c>
      <c r="I15" s="12">
        <v>367.20000000000005</v>
      </c>
      <c r="J15" s="13"/>
      <c r="K15" s="13"/>
      <c r="L15" s="12">
        <v>3067.2</v>
      </c>
      <c r="M15" s="12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>
        <v>478.5</v>
      </c>
      <c r="F16" s="10">
        <f t="shared" ref="F16" si="2">SUM(D16:E16)</f>
        <v>6878.5</v>
      </c>
      <c r="G16" s="11">
        <f>2322.29+580.57</f>
        <v>2902.86</v>
      </c>
      <c r="H16" s="12">
        <v>2700</v>
      </c>
      <c r="I16" s="12">
        <v>413.6</v>
      </c>
      <c r="J16" s="13"/>
      <c r="K16" s="13"/>
      <c r="L16" s="12">
        <v>3113.6</v>
      </c>
      <c r="M16" s="12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v>1435.5</v>
      </c>
      <c r="F17" s="10">
        <f t="shared" si="1"/>
        <v>7835.5</v>
      </c>
      <c r="G17" s="11">
        <f>2178.89+846.94</f>
        <v>3025.83</v>
      </c>
      <c r="H17" s="12">
        <v>2700</v>
      </c>
      <c r="I17" s="12">
        <v>176</v>
      </c>
      <c r="J17" s="13"/>
      <c r="K17" s="13"/>
      <c r="L17" s="12">
        <v>2876</v>
      </c>
      <c r="M17" s="12"/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2592.0700000000002</v>
      </c>
      <c r="H18" s="12">
        <v>2700</v>
      </c>
      <c r="I18" s="12">
        <v>792</v>
      </c>
      <c r="J18" s="13"/>
      <c r="K18" s="13"/>
      <c r="L18" s="12">
        <v>3492</v>
      </c>
      <c r="M18" s="12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>
        <v>478.5</v>
      </c>
      <c r="F19" s="10">
        <f t="shared" si="1"/>
        <v>6878.5</v>
      </c>
      <c r="G19" s="11">
        <v>2899.14</v>
      </c>
      <c r="H19" s="12">
        <v>2700</v>
      </c>
      <c r="I19" s="12">
        <v>1051.2</v>
      </c>
      <c r="J19" s="13"/>
      <c r="K19" s="13"/>
      <c r="L19" s="12">
        <v>3751.2</v>
      </c>
      <c r="M19" s="12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957</v>
      </c>
      <c r="F20" s="10">
        <f t="shared" si="1"/>
        <v>7357</v>
      </c>
      <c r="G20" s="11">
        <v>3017.04</v>
      </c>
      <c r="H20" s="12">
        <v>2700</v>
      </c>
      <c r="I20" s="12">
        <v>984</v>
      </c>
      <c r="J20" s="13"/>
      <c r="K20" s="13"/>
      <c r="L20" s="12">
        <v>3684</v>
      </c>
      <c r="M20" s="12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>
        <v>478.5</v>
      </c>
      <c r="F21" s="10">
        <f t="shared" si="1"/>
        <v>6878.5</v>
      </c>
      <c r="G21" s="11">
        <v>2899.14</v>
      </c>
      <c r="H21" s="12">
        <v>2700</v>
      </c>
      <c r="I21" s="12">
        <v>1248</v>
      </c>
      <c r="J21" s="13"/>
      <c r="K21" s="13"/>
      <c r="L21" s="12">
        <v>3948</v>
      </c>
      <c r="M21" s="12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2791.15</v>
      </c>
      <c r="H22" s="12">
        <v>2700</v>
      </c>
      <c r="I22" s="12">
        <v>136</v>
      </c>
      <c r="J22" s="13"/>
      <c r="K22" s="13"/>
      <c r="L22" s="12">
        <v>2836</v>
      </c>
      <c r="M22" s="12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2510.02</v>
      </c>
      <c r="H23" s="12">
        <v>2700</v>
      </c>
      <c r="I23" s="12">
        <v>307.20000000000005</v>
      </c>
      <c r="J23" s="13"/>
      <c r="K23" s="13">
        <v>-100</v>
      </c>
      <c r="L23" s="12">
        <v>2907.2</v>
      </c>
      <c r="M23" s="12">
        <v>166.04</v>
      </c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3759.74</v>
      </c>
      <c r="H24" s="12">
        <v>2700</v>
      </c>
      <c r="I24" s="12">
        <v>304</v>
      </c>
      <c r="J24" s="13"/>
      <c r="K24" s="13"/>
      <c r="L24" s="12">
        <v>3004</v>
      </c>
      <c r="M24" s="12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2549.02</v>
      </c>
      <c r="H25" s="12">
        <v>2700</v>
      </c>
      <c r="I25" s="12">
        <v>642.40000000000009</v>
      </c>
      <c r="J25" s="13"/>
      <c r="K25" s="13"/>
      <c r="L25" s="12">
        <v>3342.4</v>
      </c>
      <c r="M25" s="12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/>
      <c r="F26" s="10">
        <f t="shared" si="1"/>
        <v>6400</v>
      </c>
      <c r="G26" s="11">
        <v>2333.21</v>
      </c>
      <c r="H26" s="12">
        <v>2700</v>
      </c>
      <c r="I26" s="12">
        <v>681.6</v>
      </c>
      <c r="J26" s="13"/>
      <c r="K26" s="13"/>
      <c r="L26" s="12">
        <v>3381.6</v>
      </c>
      <c r="M26" s="12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2436.02</v>
      </c>
      <c r="H27" s="12">
        <v>2700</v>
      </c>
      <c r="I27" s="12">
        <v>547.20000000000005</v>
      </c>
      <c r="J27" s="13"/>
      <c r="K27" s="13"/>
      <c r="L27" s="12">
        <v>3247.2</v>
      </c>
      <c r="M27" s="12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478.5</v>
      </c>
      <c r="F28" s="10">
        <f t="shared" si="1"/>
        <v>6878.5</v>
      </c>
      <c r="G28" s="11">
        <v>2864.64</v>
      </c>
      <c r="H28" s="12">
        <v>2700</v>
      </c>
      <c r="I28" s="12">
        <v>568</v>
      </c>
      <c r="J28" s="13"/>
      <c r="K28" s="13"/>
      <c r="L28" s="12">
        <v>3268</v>
      </c>
      <c r="M28" s="12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2"/>
      <c r="F29" s="10">
        <f t="shared" si="1"/>
        <v>6400</v>
      </c>
      <c r="G29" s="11">
        <v>2527.9</v>
      </c>
      <c r="H29" s="12">
        <v>2700</v>
      </c>
      <c r="I29" s="12">
        <v>364</v>
      </c>
      <c r="J29" s="13"/>
      <c r="K29" s="13"/>
      <c r="L29" s="12">
        <v>3064</v>
      </c>
      <c r="M29" s="12"/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3137.39</v>
      </c>
      <c r="H30" s="12">
        <v>2700</v>
      </c>
      <c r="I30" s="12">
        <v>1049.6000000000001</v>
      </c>
      <c r="J30" s="13"/>
      <c r="K30" s="13"/>
      <c r="L30" s="12">
        <v>3749.6000000000004</v>
      </c>
      <c r="M30" s="12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2878.07</v>
      </c>
      <c r="H31" s="12">
        <v>2700</v>
      </c>
      <c r="I31" s="12">
        <v>132</v>
      </c>
      <c r="J31" s="13"/>
      <c r="K31" s="13"/>
      <c r="L31" s="12">
        <v>2832</v>
      </c>
      <c r="M31" s="12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2455.1</v>
      </c>
      <c r="H32" s="12">
        <v>2700</v>
      </c>
      <c r="I32" s="12">
        <v>876</v>
      </c>
      <c r="J32" s="13"/>
      <c r="K32" s="13"/>
      <c r="L32" s="12">
        <v>3576</v>
      </c>
      <c r="M32" s="12"/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3241.12</v>
      </c>
      <c r="H33" s="12">
        <v>2700</v>
      </c>
      <c r="I33" s="12">
        <v>1232</v>
      </c>
      <c r="J33" s="13"/>
      <c r="K33" s="13"/>
      <c r="L33" s="12">
        <v>3932</v>
      </c>
      <c r="M33" s="12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3137.39</v>
      </c>
      <c r="H34" s="12">
        <v>2700</v>
      </c>
      <c r="I34" s="12">
        <v>208</v>
      </c>
      <c r="J34" s="13"/>
      <c r="K34" s="13"/>
      <c r="L34" s="12">
        <v>2908</v>
      </c>
      <c r="M34" s="12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2596.42</v>
      </c>
      <c r="H35" s="12">
        <v>2700</v>
      </c>
      <c r="I35" s="12">
        <v>1388.8000000000002</v>
      </c>
      <c r="J35" s="13"/>
      <c r="K35" s="13"/>
      <c r="L35" s="12">
        <v>4088.8</v>
      </c>
      <c r="M35" s="12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2734.23</v>
      </c>
      <c r="H36" s="12">
        <v>2700</v>
      </c>
      <c r="I36" s="12">
        <v>390.40000000000003</v>
      </c>
      <c r="J36" s="13"/>
      <c r="K36" s="13"/>
      <c r="L36" s="12">
        <v>3090.4</v>
      </c>
      <c r="M36" s="12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2542.96+927.33</f>
        <v>3470.29</v>
      </c>
      <c r="H37" s="12">
        <v>2700</v>
      </c>
      <c r="I37" s="12">
        <v>540</v>
      </c>
      <c r="J37" s="13"/>
      <c r="K37" s="13"/>
      <c r="L37" s="12">
        <v>3240</v>
      </c>
      <c r="M37" s="12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/>
      <c r="F38" s="10">
        <f t="shared" si="1"/>
        <v>6400</v>
      </c>
      <c r="G38" s="11">
        <v>2573.81</v>
      </c>
      <c r="H38" s="12">
        <v>2700</v>
      </c>
      <c r="I38" s="12">
        <v>395.20000000000005</v>
      </c>
      <c r="J38" s="13"/>
      <c r="K38" s="13"/>
      <c r="L38" s="12">
        <v>3095.2</v>
      </c>
      <c r="M38" s="12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3026.93</v>
      </c>
      <c r="H39" s="12">
        <v>2700</v>
      </c>
      <c r="I39" s="12">
        <v>585.6</v>
      </c>
      <c r="J39" s="13"/>
      <c r="K39" s="13"/>
      <c r="L39" s="12">
        <v>3285.6</v>
      </c>
      <c r="M39" s="12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2840.55</v>
      </c>
      <c r="H40" s="12">
        <v>2700</v>
      </c>
      <c r="I40" s="12">
        <v>439.20000000000005</v>
      </c>
      <c r="J40" s="13"/>
      <c r="K40" s="13"/>
      <c r="L40" s="12">
        <v>3139.2</v>
      </c>
      <c r="M40" s="12"/>
    </row>
    <row r="41" spans="1:13" x14ac:dyDescent="0.25">
      <c r="L41" s="16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13" x14ac:dyDescent="0.25">
      <c r="B49" t="s">
        <v>57</v>
      </c>
    </row>
    <row r="50" spans="2:13" x14ac:dyDescent="0.25">
      <c r="M50">
        <v>1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B5318-9D97-4B14-9722-012AC602492D}">
  <dimension ref="A1:M50"/>
  <sheetViews>
    <sheetView topLeftCell="A31" zoomScaleNormal="100" workbookViewId="0">
      <selection activeCell="E37" sqref="E37"/>
    </sheetView>
  </sheetViews>
  <sheetFormatPr defaultRowHeight="13.2" x14ac:dyDescent="0.25"/>
  <cols>
    <col min="1" max="1" width="8.109375" customWidth="1"/>
    <col min="2" max="2" width="25.109375" customWidth="1"/>
    <col min="3" max="3" width="0.109375" customWidth="1"/>
    <col min="4" max="4" width="10.5546875" customWidth="1"/>
    <col min="5" max="5" width="11.33203125" customWidth="1"/>
    <col min="6" max="6" width="10.44140625" customWidth="1"/>
    <col min="7" max="7" width="11.88671875" customWidth="1"/>
    <col min="8" max="8" width="12.5546875" customWidth="1"/>
    <col min="9" max="9" width="11.33203125" customWidth="1"/>
    <col min="10" max="10" width="10.109375" hidden="1" customWidth="1"/>
    <col min="11" max="11" width="9.88671875" customWidth="1"/>
    <col min="12" max="12" width="12.6640625" customWidth="1"/>
    <col min="15" max="1026" width="8.6640625" customWidth="1"/>
  </cols>
  <sheetData>
    <row r="1" spans="1:13" x14ac:dyDescent="0.25">
      <c r="A1" s="19" t="s">
        <v>65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3" spans="1:13" ht="100.5" customHeight="1" x14ac:dyDescent="0.25">
      <c r="A3" s="1" t="s">
        <v>1</v>
      </c>
      <c r="B3" s="1" t="s">
        <v>2</v>
      </c>
      <c r="C3" s="1" t="s">
        <v>3</v>
      </c>
      <c r="D3" s="2" t="s">
        <v>4</v>
      </c>
      <c r="E3" s="2" t="s">
        <v>5</v>
      </c>
      <c r="F3" s="1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5" t="s">
        <v>12</v>
      </c>
      <c r="M3" s="6" t="s">
        <v>13</v>
      </c>
    </row>
    <row r="4" spans="1:13" x14ac:dyDescent="0.25">
      <c r="A4" s="7">
        <v>1</v>
      </c>
      <c r="B4" s="8" t="s">
        <v>14</v>
      </c>
      <c r="C4" s="9"/>
      <c r="D4" s="10">
        <v>6400</v>
      </c>
      <c r="E4" s="10"/>
      <c r="F4" s="10">
        <f t="shared" ref="F4" si="0">SUM(D4:E4)</f>
        <v>6400</v>
      </c>
      <c r="G4" s="11">
        <v>2549.02</v>
      </c>
      <c r="H4" s="12">
        <v>2700</v>
      </c>
      <c r="I4" s="12" t="s">
        <v>66</v>
      </c>
      <c r="J4" s="13"/>
      <c r="K4" s="13"/>
      <c r="L4" s="12">
        <v>3585.6</v>
      </c>
      <c r="M4" s="12"/>
    </row>
    <row r="5" spans="1:13" x14ac:dyDescent="0.25">
      <c r="A5" s="7">
        <v>1</v>
      </c>
      <c r="B5" s="8" t="s">
        <v>15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2517.27+1363.72</f>
        <v>3880.99</v>
      </c>
      <c r="H5" s="12">
        <v>2700</v>
      </c>
      <c r="I5" s="12">
        <v>448</v>
      </c>
      <c r="J5" s="13"/>
      <c r="K5" s="13"/>
      <c r="L5" s="12">
        <v>3340</v>
      </c>
      <c r="M5" s="12"/>
    </row>
    <row r="6" spans="1:13" x14ac:dyDescent="0.25">
      <c r="A6" s="7">
        <v>2</v>
      </c>
      <c r="B6" s="8" t="s">
        <v>16</v>
      </c>
      <c r="C6" s="9"/>
      <c r="D6" s="10">
        <v>6400</v>
      </c>
      <c r="E6" s="10">
        <v>1435.5</v>
      </c>
      <c r="F6" s="10">
        <f t="shared" si="1"/>
        <v>7835.5</v>
      </c>
      <c r="G6" s="11">
        <f>2544.13+818.23</f>
        <v>3362.36</v>
      </c>
      <c r="H6" s="12">
        <v>2700</v>
      </c>
      <c r="I6" s="12">
        <v>683.2</v>
      </c>
      <c r="J6" s="13"/>
      <c r="K6" s="13"/>
      <c r="L6" s="12">
        <v>3627.2</v>
      </c>
      <c r="M6" s="12"/>
    </row>
    <row r="7" spans="1:13" x14ac:dyDescent="0.25">
      <c r="A7" s="7">
        <v>3</v>
      </c>
      <c r="B7" s="8" t="s">
        <v>17</v>
      </c>
      <c r="C7" s="9"/>
      <c r="D7" s="10">
        <v>6400</v>
      </c>
      <c r="E7" s="10">
        <v>1435.5</v>
      </c>
      <c r="F7" s="10">
        <f t="shared" si="1"/>
        <v>7835.5</v>
      </c>
      <c r="G7" s="11">
        <f>2554.56+818.23</f>
        <v>3372.79</v>
      </c>
      <c r="H7" s="12">
        <v>2700</v>
      </c>
      <c r="I7" s="12">
        <v>984</v>
      </c>
      <c r="J7" s="13"/>
      <c r="K7" s="13"/>
      <c r="L7" s="12">
        <v>4200</v>
      </c>
      <c r="M7" s="12">
        <v>28.1</v>
      </c>
    </row>
    <row r="8" spans="1:13" x14ac:dyDescent="0.25">
      <c r="A8" s="7">
        <v>4</v>
      </c>
      <c r="B8" s="8" t="s">
        <v>18</v>
      </c>
      <c r="C8" s="9"/>
      <c r="D8" s="10">
        <v>6400</v>
      </c>
      <c r="E8" s="10"/>
      <c r="F8" s="10">
        <f t="shared" si="1"/>
        <v>6400</v>
      </c>
      <c r="G8" s="11">
        <v>2592.0700000000002</v>
      </c>
      <c r="H8" s="12">
        <v>2700</v>
      </c>
      <c r="I8" s="12">
        <v>216</v>
      </c>
      <c r="J8" s="13"/>
      <c r="K8" s="13"/>
      <c r="L8" s="12">
        <v>3420</v>
      </c>
      <c r="M8" s="12"/>
    </row>
    <row r="9" spans="1:13" x14ac:dyDescent="0.25">
      <c r="A9" s="7">
        <v>5</v>
      </c>
      <c r="B9" s="8" t="s">
        <v>19</v>
      </c>
      <c r="C9" s="9"/>
      <c r="D9" s="10">
        <v>6400</v>
      </c>
      <c r="E9" s="10"/>
      <c r="F9" s="10">
        <f t="shared" si="1"/>
        <v>6400</v>
      </c>
      <c r="G9" s="11">
        <v>2467.36</v>
      </c>
      <c r="H9" s="12">
        <v>2700</v>
      </c>
      <c r="I9" s="12">
        <v>40</v>
      </c>
      <c r="J9" s="13"/>
      <c r="K9" s="13"/>
      <c r="L9" s="12">
        <v>2812</v>
      </c>
      <c r="M9" s="12"/>
    </row>
    <row r="10" spans="1:13" x14ac:dyDescent="0.25">
      <c r="A10" s="7">
        <v>6</v>
      </c>
      <c r="B10" s="8" t="s">
        <v>20</v>
      </c>
      <c r="C10" s="9"/>
      <c r="D10" s="10">
        <v>6400</v>
      </c>
      <c r="E10" s="10">
        <v>957</v>
      </c>
      <c r="F10" s="10">
        <f t="shared" si="1"/>
        <v>7357</v>
      </c>
      <c r="G10" s="11">
        <v>3173.27</v>
      </c>
      <c r="H10" s="12">
        <v>2700</v>
      </c>
      <c r="I10" s="12">
        <v>265.60000000000002</v>
      </c>
      <c r="J10" s="13"/>
      <c r="K10" s="13"/>
      <c r="L10" s="12">
        <v>3629.6</v>
      </c>
      <c r="M10" s="12"/>
    </row>
    <row r="11" spans="1:13" x14ac:dyDescent="0.25">
      <c r="A11" s="7">
        <v>7</v>
      </c>
      <c r="B11" s="8" t="s">
        <v>21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2544.13+818.23</f>
        <v>3362.36</v>
      </c>
      <c r="H11" s="12">
        <v>2700</v>
      </c>
      <c r="I11" s="12">
        <v>862.40000000000009</v>
      </c>
      <c r="J11" s="13"/>
      <c r="K11" s="13"/>
      <c r="L11" s="12">
        <v>4200</v>
      </c>
      <c r="M11" s="12"/>
    </row>
    <row r="12" spans="1:13" x14ac:dyDescent="0.25">
      <c r="A12" s="7">
        <v>8</v>
      </c>
      <c r="B12" s="8" t="s">
        <v>22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3110.41</v>
      </c>
      <c r="H12" s="12">
        <v>2700</v>
      </c>
      <c r="I12" s="12">
        <v>398.40000000000003</v>
      </c>
      <c r="J12" s="13"/>
      <c r="K12" s="13"/>
      <c r="L12" s="12">
        <v>3297.6</v>
      </c>
      <c r="M12" s="12"/>
    </row>
    <row r="13" spans="1:13" x14ac:dyDescent="0.25">
      <c r="A13" s="7">
        <v>9</v>
      </c>
      <c r="B13" s="8" t="s">
        <v>23</v>
      </c>
      <c r="C13" s="9"/>
      <c r="D13" s="10">
        <v>6400</v>
      </c>
      <c r="E13" s="10"/>
      <c r="F13" s="10">
        <f t="shared" si="1"/>
        <v>6400</v>
      </c>
      <c r="G13" s="11">
        <v>2596.42</v>
      </c>
      <c r="H13" s="12">
        <v>2700</v>
      </c>
      <c r="I13" s="12">
        <v>128.80000000000001</v>
      </c>
      <c r="J13" s="13"/>
      <c r="K13" s="13"/>
      <c r="L13" s="12">
        <v>3031.2</v>
      </c>
      <c r="M13" s="12"/>
    </row>
    <row r="14" spans="1:13" x14ac:dyDescent="0.25">
      <c r="A14" s="7">
        <v>10</v>
      </c>
      <c r="B14" s="8" t="s">
        <v>24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2611.93+818.23</f>
        <v>3430.16</v>
      </c>
      <c r="H14" s="12">
        <v>2700</v>
      </c>
      <c r="I14" s="12">
        <v>520</v>
      </c>
      <c r="J14" s="13"/>
      <c r="K14" s="13"/>
      <c r="L14" s="12">
        <v>3324</v>
      </c>
      <c r="M14" s="12"/>
    </row>
    <row r="15" spans="1:13" x14ac:dyDescent="0.25">
      <c r="A15" s="7">
        <v>11</v>
      </c>
      <c r="B15" s="8" t="s">
        <v>25</v>
      </c>
      <c r="C15" s="9"/>
      <c r="D15" s="10">
        <v>6400</v>
      </c>
      <c r="E15" s="10"/>
      <c r="F15" s="10">
        <f t="shared" si="1"/>
        <v>6400</v>
      </c>
      <c r="G15" s="11">
        <v>2592.0700000000002</v>
      </c>
      <c r="H15" s="12">
        <v>2700</v>
      </c>
      <c r="I15" s="12">
        <v>172.8</v>
      </c>
      <c r="J15" s="13"/>
      <c r="K15" s="13"/>
      <c r="L15" s="12">
        <v>3067.2</v>
      </c>
      <c r="M15" s="12"/>
    </row>
    <row r="16" spans="1:13" x14ac:dyDescent="0.25">
      <c r="A16" s="7">
        <v>12</v>
      </c>
      <c r="B16" s="8" t="s">
        <v>26</v>
      </c>
      <c r="C16" s="9"/>
      <c r="D16" s="10">
        <v>6400</v>
      </c>
      <c r="E16" s="10">
        <v>478.5</v>
      </c>
      <c r="F16" s="10">
        <f t="shared" ref="F16" si="2">SUM(D16:E16)</f>
        <v>6878.5</v>
      </c>
      <c r="G16" s="11">
        <f>2322.29+580.57</f>
        <v>2902.86</v>
      </c>
      <c r="H16" s="12">
        <v>2700</v>
      </c>
      <c r="I16" s="12">
        <v>150.4</v>
      </c>
      <c r="J16" s="13"/>
      <c r="K16" s="13"/>
      <c r="L16" s="12">
        <v>3113.6</v>
      </c>
      <c r="M16" s="12"/>
    </row>
    <row r="17" spans="1:13" x14ac:dyDescent="0.25">
      <c r="A17" s="7">
        <v>12</v>
      </c>
      <c r="B17" s="8" t="s">
        <v>27</v>
      </c>
      <c r="C17" s="9"/>
      <c r="D17" s="10">
        <v>6400</v>
      </c>
      <c r="E17" s="10">
        <v>1435.5</v>
      </c>
      <c r="F17" s="10">
        <f t="shared" si="1"/>
        <v>7835.5</v>
      </c>
      <c r="G17" s="11">
        <f>2178.89+846.94</f>
        <v>3025.83</v>
      </c>
      <c r="H17" s="12">
        <v>2700</v>
      </c>
      <c r="I17" s="12">
        <v>105.60000000000001</v>
      </c>
      <c r="J17" s="13"/>
      <c r="K17" s="13"/>
      <c r="L17" s="12">
        <v>2876</v>
      </c>
      <c r="M17" s="12">
        <v>20</v>
      </c>
    </row>
    <row r="18" spans="1:13" x14ac:dyDescent="0.25">
      <c r="A18" s="7">
        <v>13</v>
      </c>
      <c r="B18" s="8" t="s">
        <v>28</v>
      </c>
      <c r="C18" s="9"/>
      <c r="D18" s="10">
        <v>6400</v>
      </c>
      <c r="E18" s="10"/>
      <c r="F18" s="10">
        <f t="shared" si="1"/>
        <v>6400</v>
      </c>
      <c r="G18" s="11">
        <v>2592.0700000000002</v>
      </c>
      <c r="H18" s="12">
        <v>2700</v>
      </c>
      <c r="I18" s="12">
        <v>316.8</v>
      </c>
      <c r="J18" s="13"/>
      <c r="K18" s="13"/>
      <c r="L18" s="12">
        <v>3492</v>
      </c>
      <c r="M18" s="12"/>
    </row>
    <row r="19" spans="1:13" x14ac:dyDescent="0.25">
      <c r="A19" s="7">
        <v>14</v>
      </c>
      <c r="B19" s="8" t="s">
        <v>29</v>
      </c>
      <c r="C19" s="9"/>
      <c r="D19" s="10">
        <v>6400</v>
      </c>
      <c r="E19" s="10">
        <v>478.5</v>
      </c>
      <c r="F19" s="10">
        <f t="shared" si="1"/>
        <v>6878.5</v>
      </c>
      <c r="G19" s="11">
        <v>2899.14</v>
      </c>
      <c r="H19" s="12">
        <v>2700</v>
      </c>
      <c r="I19" s="12">
        <v>700.80000000000007</v>
      </c>
      <c r="J19" s="13"/>
      <c r="K19" s="13"/>
      <c r="L19" s="12">
        <v>3751.2</v>
      </c>
      <c r="M19" s="12"/>
    </row>
    <row r="20" spans="1:13" x14ac:dyDescent="0.25">
      <c r="A20" s="7">
        <v>16</v>
      </c>
      <c r="B20" s="8" t="s">
        <v>30</v>
      </c>
      <c r="C20" s="9"/>
      <c r="D20" s="10">
        <v>6400</v>
      </c>
      <c r="E20" s="10">
        <v>957</v>
      </c>
      <c r="F20" s="10">
        <f t="shared" si="1"/>
        <v>7357</v>
      </c>
      <c r="G20" s="11">
        <v>3017.04</v>
      </c>
      <c r="H20" s="12">
        <v>2700</v>
      </c>
      <c r="I20" s="12">
        <v>393.6</v>
      </c>
      <c r="J20" s="13"/>
      <c r="K20" s="13"/>
      <c r="L20" s="12">
        <v>3684</v>
      </c>
      <c r="M20" s="12"/>
    </row>
    <row r="21" spans="1:13" x14ac:dyDescent="0.25">
      <c r="A21" s="7">
        <v>18</v>
      </c>
      <c r="B21" s="8" t="s">
        <v>31</v>
      </c>
      <c r="C21" s="9"/>
      <c r="D21" s="10">
        <v>6400</v>
      </c>
      <c r="E21" s="10">
        <v>478.5</v>
      </c>
      <c r="F21" s="10">
        <f t="shared" si="1"/>
        <v>6878.5</v>
      </c>
      <c r="G21" s="11">
        <v>2899.14</v>
      </c>
      <c r="H21" s="12">
        <v>2700</v>
      </c>
      <c r="I21" s="12">
        <v>1060.8</v>
      </c>
      <c r="J21" s="13"/>
      <c r="K21" s="13"/>
      <c r="L21" s="12">
        <v>3948</v>
      </c>
      <c r="M21" s="12"/>
    </row>
    <row r="22" spans="1:13" x14ac:dyDescent="0.25">
      <c r="A22" s="7">
        <v>19</v>
      </c>
      <c r="B22" s="8" t="s">
        <v>32</v>
      </c>
      <c r="C22" s="9"/>
      <c r="D22" s="10">
        <v>6400</v>
      </c>
      <c r="E22" s="10"/>
      <c r="F22" s="10">
        <f t="shared" si="1"/>
        <v>6400</v>
      </c>
      <c r="G22" s="11">
        <v>2791.15</v>
      </c>
      <c r="H22" s="12">
        <v>2700</v>
      </c>
      <c r="I22" s="12">
        <v>104</v>
      </c>
      <c r="J22" s="13"/>
      <c r="K22" s="13"/>
      <c r="L22" s="12">
        <v>2836</v>
      </c>
      <c r="M22" s="12"/>
    </row>
    <row r="23" spans="1:13" x14ac:dyDescent="0.25">
      <c r="A23" s="7">
        <v>20</v>
      </c>
      <c r="B23" s="8" t="s">
        <v>33</v>
      </c>
      <c r="C23" s="9"/>
      <c r="D23" s="10">
        <v>6400</v>
      </c>
      <c r="E23" s="10"/>
      <c r="F23" s="10">
        <f t="shared" ref="F23" si="3">SUM(D23:E23)</f>
        <v>6400</v>
      </c>
      <c r="G23" s="11">
        <v>2510.02</v>
      </c>
      <c r="H23" s="12">
        <v>2700</v>
      </c>
      <c r="I23" s="12">
        <v>179.20000000000002</v>
      </c>
      <c r="J23" s="13"/>
      <c r="K23" s="13"/>
      <c r="L23" s="12">
        <v>2907.2</v>
      </c>
      <c r="M23" s="12"/>
    </row>
    <row r="24" spans="1:13" x14ac:dyDescent="0.25">
      <c r="A24" s="7">
        <v>20</v>
      </c>
      <c r="B24" s="8" t="s">
        <v>34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3759.74</v>
      </c>
      <c r="H24" s="12">
        <v>2700</v>
      </c>
      <c r="I24" s="12">
        <v>208</v>
      </c>
      <c r="J24" s="13"/>
      <c r="K24" s="13"/>
      <c r="L24" s="12">
        <v>3004</v>
      </c>
      <c r="M24" s="12"/>
    </row>
    <row r="25" spans="1:13" x14ac:dyDescent="0.25">
      <c r="A25" s="7">
        <v>23</v>
      </c>
      <c r="B25" s="8" t="s">
        <v>35</v>
      </c>
      <c r="C25" s="9"/>
      <c r="D25" s="10">
        <v>6400</v>
      </c>
      <c r="E25" s="10"/>
      <c r="F25" s="10">
        <f t="shared" si="1"/>
        <v>6400</v>
      </c>
      <c r="G25" s="11">
        <v>2549.02</v>
      </c>
      <c r="H25" s="12">
        <v>2700</v>
      </c>
      <c r="I25" s="12">
        <v>292</v>
      </c>
      <c r="J25" s="13"/>
      <c r="K25" s="13"/>
      <c r="L25" s="12">
        <v>3342.4</v>
      </c>
      <c r="M25" s="12"/>
    </row>
    <row r="26" spans="1:13" x14ac:dyDescent="0.25">
      <c r="A26" s="7">
        <v>23</v>
      </c>
      <c r="B26" s="8" t="s">
        <v>36</v>
      </c>
      <c r="C26" s="9"/>
      <c r="D26" s="10">
        <v>6400</v>
      </c>
      <c r="E26" s="10"/>
      <c r="F26" s="10">
        <f t="shared" si="1"/>
        <v>6400</v>
      </c>
      <c r="G26" s="11">
        <v>2333.21</v>
      </c>
      <c r="H26" s="12">
        <v>2700</v>
      </c>
      <c r="I26" s="12">
        <v>227.20000000000002</v>
      </c>
      <c r="J26" s="13"/>
      <c r="K26" s="13"/>
      <c r="L26" s="12">
        <v>3381.6</v>
      </c>
      <c r="M26" s="12"/>
    </row>
    <row r="27" spans="1:13" x14ac:dyDescent="0.25">
      <c r="A27" s="7">
        <v>24</v>
      </c>
      <c r="B27" s="8" t="s">
        <v>37</v>
      </c>
      <c r="C27" s="9"/>
      <c r="D27" s="10">
        <v>6400</v>
      </c>
      <c r="E27" s="10"/>
      <c r="F27" s="10">
        <f t="shared" si="1"/>
        <v>6400</v>
      </c>
      <c r="G27" s="11">
        <v>2436.02</v>
      </c>
      <c r="H27" s="12">
        <v>2700</v>
      </c>
      <c r="I27" s="12">
        <v>425.59999999999997</v>
      </c>
      <c r="J27" s="13"/>
      <c r="K27" s="13"/>
      <c r="L27" s="12">
        <v>3247.2</v>
      </c>
      <c r="M27" s="12"/>
    </row>
    <row r="28" spans="1:13" x14ac:dyDescent="0.25">
      <c r="A28" s="7">
        <v>25</v>
      </c>
      <c r="B28" s="8" t="s">
        <v>38</v>
      </c>
      <c r="C28" s="9"/>
      <c r="D28" s="10">
        <v>6400</v>
      </c>
      <c r="E28" s="10">
        <v>478.5</v>
      </c>
      <c r="F28" s="10">
        <f t="shared" si="1"/>
        <v>6878.5</v>
      </c>
      <c r="G28" s="11">
        <v>2864.64</v>
      </c>
      <c r="H28" s="12">
        <v>2700</v>
      </c>
      <c r="I28" s="12">
        <v>113.60000000000001</v>
      </c>
      <c r="J28" s="13"/>
      <c r="K28" s="13"/>
      <c r="L28" s="12">
        <v>3268</v>
      </c>
      <c r="M28" s="12"/>
    </row>
    <row r="29" spans="1:13" x14ac:dyDescent="0.25">
      <c r="A29" s="7">
        <v>26</v>
      </c>
      <c r="B29" s="8" t="s">
        <v>39</v>
      </c>
      <c r="C29" s="9"/>
      <c r="D29" s="10">
        <v>6400</v>
      </c>
      <c r="E29" s="12"/>
      <c r="F29" s="10">
        <f t="shared" si="1"/>
        <v>6400</v>
      </c>
      <c r="G29" s="11">
        <v>2527.9</v>
      </c>
      <c r="H29" s="12">
        <v>2700</v>
      </c>
      <c r="I29" s="12">
        <v>208</v>
      </c>
      <c r="J29" s="13"/>
      <c r="K29" s="13"/>
      <c r="L29" s="12">
        <v>3064</v>
      </c>
      <c r="M29" s="12"/>
    </row>
    <row r="30" spans="1:13" x14ac:dyDescent="0.25">
      <c r="A30" s="7">
        <v>27</v>
      </c>
      <c r="B30" s="8" t="s">
        <v>40</v>
      </c>
      <c r="C30" s="9"/>
      <c r="D30" s="10">
        <v>6400</v>
      </c>
      <c r="E30" s="10">
        <v>957</v>
      </c>
      <c r="F30" s="10">
        <f t="shared" si="1"/>
        <v>7357</v>
      </c>
      <c r="G30" s="11">
        <v>3137.39</v>
      </c>
      <c r="H30" s="12">
        <v>2700</v>
      </c>
      <c r="I30" s="12">
        <v>328</v>
      </c>
      <c r="J30" s="13"/>
      <c r="K30" s="13"/>
      <c r="L30" s="12">
        <v>3749.6000000000004</v>
      </c>
      <c r="M30" s="12"/>
    </row>
    <row r="31" spans="1:13" x14ac:dyDescent="0.25">
      <c r="A31" s="7">
        <v>28</v>
      </c>
      <c r="B31" s="8" t="s">
        <v>41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2878.07</v>
      </c>
      <c r="H31" s="12">
        <v>2700</v>
      </c>
      <c r="I31" s="12">
        <v>44</v>
      </c>
      <c r="J31" s="13"/>
      <c r="K31" s="13"/>
      <c r="L31" s="12">
        <v>2832</v>
      </c>
      <c r="M31" s="12"/>
    </row>
    <row r="32" spans="1:13" x14ac:dyDescent="0.25">
      <c r="A32" s="7">
        <v>29</v>
      </c>
      <c r="B32" s="8" t="s">
        <v>42</v>
      </c>
      <c r="C32" s="9"/>
      <c r="D32" s="10">
        <v>6400</v>
      </c>
      <c r="E32" s="10"/>
      <c r="F32" s="10">
        <f t="shared" si="1"/>
        <v>6400</v>
      </c>
      <c r="G32" s="11">
        <v>2455.1</v>
      </c>
      <c r="H32" s="12">
        <v>2700</v>
      </c>
      <c r="I32" s="12">
        <v>233.60000000000002</v>
      </c>
      <c r="J32" s="13"/>
      <c r="K32" s="13"/>
      <c r="L32" s="12">
        <v>3576</v>
      </c>
      <c r="M32" s="12"/>
    </row>
    <row r="33" spans="1:13" x14ac:dyDescent="0.25">
      <c r="A33" s="7">
        <v>30</v>
      </c>
      <c r="B33" s="8" t="s">
        <v>43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3241.12</v>
      </c>
      <c r="H33" s="12">
        <v>2700</v>
      </c>
      <c r="I33" s="12">
        <v>968</v>
      </c>
      <c r="J33" s="13"/>
      <c r="K33" s="13"/>
      <c r="L33" s="12">
        <v>3932</v>
      </c>
      <c r="M33" s="12"/>
    </row>
    <row r="34" spans="1:13" x14ac:dyDescent="0.25">
      <c r="A34" s="7">
        <v>31</v>
      </c>
      <c r="B34" s="8" t="s">
        <v>44</v>
      </c>
      <c r="C34" s="9"/>
      <c r="D34" s="10">
        <v>6400</v>
      </c>
      <c r="E34" s="10">
        <v>957</v>
      </c>
      <c r="F34" s="10">
        <f t="shared" si="1"/>
        <v>7357</v>
      </c>
      <c r="G34" s="11">
        <v>3137.39</v>
      </c>
      <c r="H34" s="12">
        <v>2700</v>
      </c>
      <c r="I34" s="12">
        <v>208</v>
      </c>
      <c r="J34" s="13"/>
      <c r="K34" s="13"/>
      <c r="L34" s="12">
        <v>2908</v>
      </c>
      <c r="M34" s="12"/>
    </row>
    <row r="35" spans="1:13" x14ac:dyDescent="0.25">
      <c r="A35" s="7">
        <v>32</v>
      </c>
      <c r="B35" s="8" t="s">
        <v>45</v>
      </c>
      <c r="C35" s="9"/>
      <c r="D35" s="10">
        <v>6400</v>
      </c>
      <c r="E35" s="14"/>
      <c r="F35" s="10">
        <f t="shared" si="1"/>
        <v>6400</v>
      </c>
      <c r="G35" s="11">
        <v>2596.42</v>
      </c>
      <c r="H35" s="12">
        <v>2700</v>
      </c>
      <c r="I35" s="12">
        <v>1488</v>
      </c>
      <c r="J35" s="13"/>
      <c r="K35" s="13"/>
      <c r="L35" s="12">
        <v>4088.8</v>
      </c>
      <c r="M35" s="12"/>
    </row>
    <row r="36" spans="1:13" x14ac:dyDescent="0.25">
      <c r="A36" s="7">
        <v>33</v>
      </c>
      <c r="B36" s="15" t="s">
        <v>46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2734.23</v>
      </c>
      <c r="H36" s="12">
        <v>2700</v>
      </c>
      <c r="I36" s="12">
        <v>146.4</v>
      </c>
      <c r="J36" s="13"/>
      <c r="K36" s="13"/>
      <c r="L36" s="12">
        <v>3090.4</v>
      </c>
      <c r="M36" s="12"/>
    </row>
    <row r="37" spans="1:13" x14ac:dyDescent="0.25">
      <c r="A37" s="7">
        <v>34</v>
      </c>
      <c r="B37" s="15" t="s">
        <v>47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2542.96+927.33</f>
        <v>3470.29</v>
      </c>
      <c r="H37" s="12">
        <v>2700</v>
      </c>
      <c r="I37" s="12">
        <v>360</v>
      </c>
      <c r="J37" s="13"/>
      <c r="K37" s="13"/>
      <c r="L37" s="12">
        <v>3240</v>
      </c>
      <c r="M37" s="12"/>
    </row>
    <row r="38" spans="1:13" x14ac:dyDescent="0.25">
      <c r="A38" s="7">
        <v>35</v>
      </c>
      <c r="B38" s="15" t="s">
        <v>48</v>
      </c>
      <c r="C38" s="9"/>
      <c r="D38" s="10">
        <v>6400</v>
      </c>
      <c r="E38" s="10"/>
      <c r="F38" s="10">
        <f t="shared" si="1"/>
        <v>6400</v>
      </c>
      <c r="G38" s="11">
        <v>2573.81</v>
      </c>
      <c r="H38" s="12">
        <v>2700</v>
      </c>
      <c r="I38" s="12">
        <v>304</v>
      </c>
      <c r="J38" s="13"/>
      <c r="K38" s="13"/>
      <c r="L38" s="12">
        <v>3095.2</v>
      </c>
      <c r="M38" s="12"/>
    </row>
    <row r="39" spans="1:13" x14ac:dyDescent="0.25">
      <c r="A39" s="7">
        <v>36</v>
      </c>
      <c r="B39" s="15" t="s">
        <v>49</v>
      </c>
      <c r="C39" s="9"/>
      <c r="D39" s="10">
        <v>6400</v>
      </c>
      <c r="E39" s="10">
        <v>957</v>
      </c>
      <c r="F39" s="10">
        <f t="shared" si="1"/>
        <v>7357</v>
      </c>
      <c r="G39" s="11">
        <v>3026.93</v>
      </c>
      <c r="H39" s="12">
        <v>2700</v>
      </c>
      <c r="I39" s="12">
        <v>341.6</v>
      </c>
      <c r="J39" s="13"/>
      <c r="K39" s="13"/>
      <c r="L39" s="12">
        <v>3285.6</v>
      </c>
      <c r="M39" s="12"/>
    </row>
    <row r="40" spans="1:13" x14ac:dyDescent="0.25">
      <c r="A40" s="7">
        <v>37</v>
      </c>
      <c r="B40" s="15" t="s">
        <v>50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2840.55</v>
      </c>
      <c r="H40" s="12">
        <v>2700</v>
      </c>
      <c r="I40" s="12">
        <v>195.20000000000002</v>
      </c>
      <c r="J40" s="13"/>
      <c r="K40" s="13"/>
      <c r="L40" s="12">
        <v>3139.2</v>
      </c>
      <c r="M40" s="12"/>
    </row>
    <row r="41" spans="1:13" x14ac:dyDescent="0.25">
      <c r="L41" s="16"/>
    </row>
    <row r="44" spans="1:13" x14ac:dyDescent="0.25">
      <c r="A44" t="s">
        <v>51</v>
      </c>
      <c r="B44" t="s">
        <v>52</v>
      </c>
    </row>
    <row r="45" spans="1:13" x14ac:dyDescent="0.25">
      <c r="B45" t="s">
        <v>53</v>
      </c>
    </row>
    <row r="46" spans="1:13" x14ac:dyDescent="0.25">
      <c r="B46" t="s">
        <v>54</v>
      </c>
    </row>
    <row r="47" spans="1:13" x14ac:dyDescent="0.25">
      <c r="B47" t="s">
        <v>55</v>
      </c>
    </row>
    <row r="48" spans="1:13" x14ac:dyDescent="0.25">
      <c r="B48" t="s">
        <v>56</v>
      </c>
    </row>
    <row r="49" spans="2:13" x14ac:dyDescent="0.25">
      <c r="B49" t="s">
        <v>57</v>
      </c>
    </row>
    <row r="50" spans="2:13" x14ac:dyDescent="0.25">
      <c r="M50">
        <v>1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2023</vt:lpstr>
      <vt:lpstr>Febbraio 2023</vt:lpstr>
      <vt:lpstr>Marzo 2023</vt:lpstr>
      <vt:lpstr>Aprile 2023</vt:lpstr>
      <vt:lpstr>Maggio 2023</vt:lpstr>
      <vt:lpstr>Giugno 2023</vt:lpstr>
      <vt:lpstr>Luglio 2023</vt:lpstr>
      <vt:lpstr>Agosto 2023</vt:lpstr>
      <vt:lpstr>Settembre 2023</vt:lpstr>
      <vt:lpstr>Ottobre 2023</vt:lpstr>
      <vt:lpstr>Novembre 2023</vt:lpstr>
      <vt:lpstr>Dicembre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Giuseppina Di Felice</dc:creator>
  <cp:lastModifiedBy>Giuseppina Di Felice</cp:lastModifiedBy>
  <dcterms:created xsi:type="dcterms:W3CDTF">2023-02-28T09:35:41Z</dcterms:created>
  <dcterms:modified xsi:type="dcterms:W3CDTF">2024-04-09T12:38:18Z</dcterms:modified>
</cp:coreProperties>
</file>