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ASA Economico Consiglieri\Documenti_condivisi\File_Pubblicazione_Art_14\c) Compensi connessi all’assunzione della carica\Anno_2024\"/>
    </mc:Choice>
  </mc:AlternateContent>
  <xr:revisionPtr revIDLastSave="0" documentId="13_ncr:1_{468D4F4F-85E7-40ED-90B1-859DB58E63E6}" xr6:coauthVersionLast="36" xr6:coauthVersionMax="36" xr10:uidLastSave="{00000000-0000-0000-0000-000000000000}"/>
  <bookViews>
    <workbookView xWindow="0" yWindow="0" windowWidth="23040" windowHeight="7785" firstSheet="3" activeTab="11" xr2:uid="{A05BD277-FB3F-4B36-BEDE-A2503984F537}"/>
  </bookViews>
  <sheets>
    <sheet name="Gennaio 2024" sheetId="1" r:id="rId1"/>
    <sheet name="Febbraio 2024" sheetId="2" r:id="rId2"/>
    <sheet name="Marzo 2024" sheetId="3" r:id="rId3"/>
    <sheet name="Aprile 2024" sheetId="4" r:id="rId4"/>
    <sheet name="Maggio_2024" sheetId="7" r:id="rId5"/>
    <sheet name="Giugno 2024" sheetId="6" r:id="rId6"/>
    <sheet name="Luglio 2024" sheetId="8" r:id="rId7"/>
    <sheet name="Agosto 2024" sheetId="9" r:id="rId8"/>
    <sheet name="Settembre 2024" sheetId="10" r:id="rId9"/>
    <sheet name="Ottobre 2024" sheetId="11" r:id="rId10"/>
    <sheet name="Novembre 2024" sheetId="12" r:id="rId11"/>
    <sheet name="Dicembre 2024" sheetId="13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3" l="1"/>
  <c r="G17" i="13"/>
  <c r="G14" i="13"/>
  <c r="G11" i="13"/>
  <c r="G7" i="13"/>
  <c r="G6" i="13"/>
  <c r="G5" i="13"/>
  <c r="M7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F6" i="13"/>
  <c r="A6" i="13"/>
  <c r="F5" i="13"/>
  <c r="A5" i="13"/>
  <c r="F4" i="13"/>
  <c r="G38" i="12"/>
  <c r="G28" i="12"/>
  <c r="G17" i="12"/>
  <c r="G14" i="12"/>
  <c r="G11" i="12"/>
  <c r="G7" i="12"/>
  <c r="G6" i="12"/>
  <c r="G5" i="12"/>
  <c r="F40" i="12" l="1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A6" i="12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F5" i="12"/>
  <c r="A5" i="12"/>
  <c r="F4" i="12"/>
  <c r="F40" i="11" l="1"/>
  <c r="F39" i="11"/>
  <c r="G38" i="11"/>
  <c r="F38" i="11"/>
  <c r="F37" i="11"/>
  <c r="F36" i="11"/>
  <c r="F35" i="11"/>
  <c r="F34" i="11"/>
  <c r="F33" i="11"/>
  <c r="F32" i="11"/>
  <c r="F31" i="11"/>
  <c r="F30" i="11"/>
  <c r="F29" i="11"/>
  <c r="G28" i="11"/>
  <c r="F28" i="11"/>
  <c r="F27" i="11"/>
  <c r="F26" i="11"/>
  <c r="F25" i="11"/>
  <c r="F24" i="11"/>
  <c r="F23" i="11"/>
  <c r="F22" i="11"/>
  <c r="F21" i="11"/>
  <c r="F20" i="11"/>
  <c r="F19" i="11"/>
  <c r="F18" i="11"/>
  <c r="G17" i="11"/>
  <c r="F17" i="11"/>
  <c r="F16" i="11"/>
  <c r="F15" i="11"/>
  <c r="G14" i="11"/>
  <c r="F14" i="11"/>
  <c r="F13" i="11"/>
  <c r="F12" i="11"/>
  <c r="G11" i="11"/>
  <c r="F11" i="11"/>
  <c r="F10" i="11"/>
  <c r="F9" i="11"/>
  <c r="F8" i="11"/>
  <c r="G7" i="11"/>
  <c r="F7" i="11"/>
  <c r="G6" i="11"/>
  <c r="F6" i="11"/>
  <c r="G5" i="11"/>
  <c r="F5" i="1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F4" i="11"/>
  <c r="G38" i="8" l="1"/>
  <c r="G38" i="9"/>
  <c r="G38" i="10"/>
  <c r="L40" i="10" l="1"/>
  <c r="F40" i="10"/>
  <c r="L39" i="10"/>
  <c r="F39" i="10"/>
  <c r="L38" i="10"/>
  <c r="F38" i="10"/>
  <c r="L37" i="10"/>
  <c r="F37" i="10"/>
  <c r="L36" i="10"/>
  <c r="F36" i="10"/>
  <c r="L35" i="10"/>
  <c r="F35" i="10"/>
  <c r="L34" i="10"/>
  <c r="F34" i="10"/>
  <c r="L33" i="10"/>
  <c r="F33" i="10"/>
  <c r="L32" i="10"/>
  <c r="F32" i="10"/>
  <c r="L31" i="10"/>
  <c r="F31" i="10"/>
  <c r="L30" i="10"/>
  <c r="F30" i="10"/>
  <c r="L29" i="10"/>
  <c r="F29" i="10"/>
  <c r="L28" i="10"/>
  <c r="G28" i="10"/>
  <c r="F28" i="10"/>
  <c r="L27" i="10"/>
  <c r="F27" i="10"/>
  <c r="L26" i="10"/>
  <c r="F26" i="10"/>
  <c r="L25" i="10"/>
  <c r="F25" i="10"/>
  <c r="L24" i="10"/>
  <c r="F24" i="10"/>
  <c r="L23" i="10"/>
  <c r="F23" i="10"/>
  <c r="L22" i="10"/>
  <c r="F22" i="10"/>
  <c r="L21" i="10"/>
  <c r="F21" i="10"/>
  <c r="L20" i="10"/>
  <c r="F20" i="10"/>
  <c r="L19" i="10"/>
  <c r="F19" i="10"/>
  <c r="L18" i="10"/>
  <c r="F18" i="10"/>
  <c r="L17" i="10"/>
  <c r="G17" i="10"/>
  <c r="F17" i="10"/>
  <c r="L16" i="10"/>
  <c r="F16" i="10"/>
  <c r="L15" i="10"/>
  <c r="F15" i="10"/>
  <c r="L14" i="10"/>
  <c r="G14" i="10"/>
  <c r="F14" i="10"/>
  <c r="L13" i="10"/>
  <c r="F13" i="10"/>
  <c r="L12" i="10"/>
  <c r="F12" i="10"/>
  <c r="L11" i="10"/>
  <c r="G11" i="10"/>
  <c r="F11" i="10"/>
  <c r="L10" i="10"/>
  <c r="F10" i="10"/>
  <c r="L9" i="10"/>
  <c r="F9" i="10"/>
  <c r="L8" i="10"/>
  <c r="F8" i="10"/>
  <c r="L7" i="10"/>
  <c r="G7" i="10"/>
  <c r="F7" i="10"/>
  <c r="L6" i="10"/>
  <c r="G6" i="10"/>
  <c r="F6" i="10"/>
  <c r="L5" i="10"/>
  <c r="G5" i="10"/>
  <c r="F5" i="10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L4" i="10"/>
  <c r="F4" i="10"/>
  <c r="L12" i="9" l="1"/>
  <c r="F12" i="9"/>
  <c r="A12" i="9"/>
  <c r="A13" i="9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L40" i="9"/>
  <c r="F40" i="9"/>
  <c r="L39" i="9"/>
  <c r="F39" i="9"/>
  <c r="L38" i="9"/>
  <c r="F38" i="9"/>
  <c r="L37" i="9"/>
  <c r="F37" i="9"/>
  <c r="L36" i="9"/>
  <c r="F36" i="9"/>
  <c r="L35" i="9"/>
  <c r="F35" i="9"/>
  <c r="L34" i="9"/>
  <c r="F34" i="9"/>
  <c r="L33" i="9"/>
  <c r="F33" i="9"/>
  <c r="L32" i="9"/>
  <c r="F32" i="9"/>
  <c r="L31" i="9"/>
  <c r="F31" i="9"/>
  <c r="L30" i="9"/>
  <c r="F30" i="9"/>
  <c r="L29" i="9"/>
  <c r="F29" i="9"/>
  <c r="L28" i="9"/>
  <c r="G28" i="9"/>
  <c r="F28" i="9"/>
  <c r="L27" i="9"/>
  <c r="F27" i="9"/>
  <c r="L26" i="9"/>
  <c r="F26" i="9"/>
  <c r="L25" i="9"/>
  <c r="F25" i="9"/>
  <c r="L24" i="9"/>
  <c r="F24" i="9"/>
  <c r="L23" i="9"/>
  <c r="F23" i="9"/>
  <c r="L22" i="9"/>
  <c r="F22" i="9"/>
  <c r="L21" i="9"/>
  <c r="F21" i="9"/>
  <c r="L20" i="9"/>
  <c r="F20" i="9"/>
  <c r="L19" i="9"/>
  <c r="F19" i="9"/>
  <c r="L18" i="9"/>
  <c r="F18" i="9"/>
  <c r="L17" i="9"/>
  <c r="G17" i="9"/>
  <c r="F17" i="9"/>
  <c r="L16" i="9"/>
  <c r="F16" i="9"/>
  <c r="L15" i="9"/>
  <c r="F15" i="9"/>
  <c r="L14" i="9"/>
  <c r="G14" i="9"/>
  <c r="F14" i="9"/>
  <c r="L13" i="9"/>
  <c r="F13" i="9"/>
  <c r="L11" i="9"/>
  <c r="G11" i="9"/>
  <c r="F11" i="9"/>
  <c r="L10" i="9"/>
  <c r="F10" i="9"/>
  <c r="L9" i="9"/>
  <c r="F9" i="9"/>
  <c r="L8" i="9"/>
  <c r="F8" i="9"/>
  <c r="L7" i="9"/>
  <c r="G7" i="9"/>
  <c r="F7" i="9"/>
  <c r="L6" i="9"/>
  <c r="G6" i="9"/>
  <c r="F6" i="9"/>
  <c r="L5" i="9"/>
  <c r="G5" i="9"/>
  <c r="F5" i="9"/>
  <c r="A5" i="9"/>
  <c r="A6" i="9" s="1"/>
  <c r="A7" i="9" s="1"/>
  <c r="A8" i="9" s="1"/>
  <c r="A9" i="9" s="1"/>
  <c r="A10" i="9" s="1"/>
  <c r="A11" i="9" s="1"/>
  <c r="L4" i="9"/>
  <c r="F4" i="9"/>
  <c r="G16" i="8" l="1"/>
  <c r="G13" i="8"/>
  <c r="G6" i="8"/>
  <c r="L40" i="8" l="1"/>
  <c r="F40" i="8"/>
  <c r="L39" i="8"/>
  <c r="F39" i="8"/>
  <c r="L38" i="8"/>
  <c r="F38" i="8"/>
  <c r="L37" i="8"/>
  <c r="F37" i="8"/>
  <c r="L36" i="8"/>
  <c r="F36" i="8"/>
  <c r="L35" i="8"/>
  <c r="F35" i="8"/>
  <c r="L34" i="8"/>
  <c r="F34" i="8"/>
  <c r="L33" i="8"/>
  <c r="F33" i="8"/>
  <c r="L32" i="8"/>
  <c r="F32" i="8"/>
  <c r="L31" i="8"/>
  <c r="F31" i="8"/>
  <c r="L30" i="8"/>
  <c r="F30" i="8"/>
  <c r="L29" i="8"/>
  <c r="F29" i="8"/>
  <c r="L28" i="8"/>
  <c r="G28" i="8"/>
  <c r="F28" i="8"/>
  <c r="L27" i="8"/>
  <c r="F27" i="8"/>
  <c r="L26" i="8"/>
  <c r="F26" i="8"/>
  <c r="L25" i="8"/>
  <c r="F25" i="8"/>
  <c r="L24" i="8"/>
  <c r="F24" i="8"/>
  <c r="L23" i="8"/>
  <c r="F23" i="8"/>
  <c r="L22" i="8"/>
  <c r="F22" i="8"/>
  <c r="L21" i="8"/>
  <c r="F21" i="8"/>
  <c r="L20" i="8"/>
  <c r="F20" i="8"/>
  <c r="L19" i="8"/>
  <c r="F19" i="8"/>
  <c r="L18" i="8"/>
  <c r="F18" i="8"/>
  <c r="L17" i="8"/>
  <c r="F17" i="8"/>
  <c r="L16" i="8"/>
  <c r="F16" i="8"/>
  <c r="L15" i="8"/>
  <c r="F15" i="8"/>
  <c r="L14" i="8"/>
  <c r="F14" i="8"/>
  <c r="L13" i="8"/>
  <c r="F13" i="8"/>
  <c r="L12" i="8"/>
  <c r="F12" i="8"/>
  <c r="L11" i="8"/>
  <c r="G11" i="8"/>
  <c r="F11" i="8"/>
  <c r="L10" i="8"/>
  <c r="F10" i="8"/>
  <c r="L9" i="8"/>
  <c r="F9" i="8"/>
  <c r="L8" i="8"/>
  <c r="F8" i="8"/>
  <c r="L7" i="8"/>
  <c r="G7" i="8"/>
  <c r="F7" i="8"/>
  <c r="L6" i="8"/>
  <c r="F6" i="8"/>
  <c r="L5" i="8"/>
  <c r="G5" i="8"/>
  <c r="F5" i="8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L4" i="8"/>
  <c r="F4" i="8"/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5" i="7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5" i="4"/>
  <c r="A25" i="3"/>
  <c r="A26" i="3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15" i="3"/>
  <c r="A16" i="3" s="1"/>
  <c r="A17" i="3" s="1"/>
  <c r="A18" i="3" s="1"/>
  <c r="A19" i="3" s="1"/>
  <c r="A20" i="3" s="1"/>
  <c r="A21" i="3" s="1"/>
  <c r="A22" i="3" s="1"/>
  <c r="A23" i="3" s="1"/>
  <c r="A24" i="3" s="1"/>
  <c r="A6" i="3"/>
  <c r="A7" i="3" s="1"/>
  <c r="A8" i="3" s="1"/>
  <c r="A9" i="3" s="1"/>
  <c r="A10" i="3" s="1"/>
  <c r="A11" i="3" s="1"/>
  <c r="A12" i="3" s="1"/>
  <c r="A13" i="3" s="1"/>
  <c r="A14" i="3" s="1"/>
  <c r="A5" i="3"/>
  <c r="A6" i="2"/>
  <c r="A7" i="2"/>
  <c r="A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5" i="2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5" i="1"/>
  <c r="A6" i="6"/>
  <c r="A7" i="6"/>
  <c r="A8" i="6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5" i="6"/>
  <c r="F40" i="7" l="1"/>
  <c r="F39" i="7"/>
  <c r="F38" i="7"/>
  <c r="G37" i="7"/>
  <c r="F37" i="7"/>
  <c r="F36" i="7"/>
  <c r="F35" i="7"/>
  <c r="F34" i="7"/>
  <c r="F33" i="7"/>
  <c r="F32" i="7"/>
  <c r="F31" i="7"/>
  <c r="F30" i="7"/>
  <c r="F29" i="7"/>
  <c r="G28" i="7"/>
  <c r="F28" i="7"/>
  <c r="F27" i="7"/>
  <c r="F26" i="7"/>
  <c r="F25" i="7"/>
  <c r="F24" i="7"/>
  <c r="F23" i="7"/>
  <c r="F22" i="7"/>
  <c r="F21" i="7"/>
  <c r="F20" i="7"/>
  <c r="F19" i="7"/>
  <c r="F18" i="7"/>
  <c r="G17" i="7"/>
  <c r="F17" i="7"/>
  <c r="F16" i="7"/>
  <c r="F15" i="7"/>
  <c r="G14" i="7"/>
  <c r="F14" i="7"/>
  <c r="F13" i="7"/>
  <c r="F12" i="7"/>
  <c r="G11" i="7"/>
  <c r="F11" i="7"/>
  <c r="F10" i="7"/>
  <c r="F9" i="7"/>
  <c r="F8" i="7"/>
  <c r="G7" i="7"/>
  <c r="F7" i="7"/>
  <c r="G6" i="7"/>
  <c r="F6" i="7"/>
  <c r="G5" i="7"/>
  <c r="F5" i="7"/>
  <c r="F4" i="7"/>
  <c r="L40" i="6"/>
  <c r="F40" i="6"/>
  <c r="I39" i="6"/>
  <c r="H39" i="6"/>
  <c r="L39" i="6" s="1"/>
  <c r="F39" i="6"/>
  <c r="L38" i="6"/>
  <c r="F38" i="6"/>
  <c r="L37" i="6"/>
  <c r="G37" i="6"/>
  <c r="F37" i="6"/>
  <c r="L36" i="6"/>
  <c r="F36" i="6"/>
  <c r="L35" i="6"/>
  <c r="F35" i="6"/>
  <c r="L34" i="6"/>
  <c r="F34" i="6"/>
  <c r="L33" i="6"/>
  <c r="F33" i="6"/>
  <c r="L32" i="6"/>
  <c r="F32" i="6"/>
  <c r="L31" i="6"/>
  <c r="F31" i="6"/>
  <c r="L30" i="6"/>
  <c r="F30" i="6"/>
  <c r="L29" i="6"/>
  <c r="F29" i="6"/>
  <c r="L28" i="6"/>
  <c r="G28" i="6"/>
  <c r="F28" i="6"/>
  <c r="L27" i="6"/>
  <c r="F27" i="6"/>
  <c r="L26" i="6"/>
  <c r="F26" i="6"/>
  <c r="L25" i="6"/>
  <c r="F25" i="6"/>
  <c r="L24" i="6"/>
  <c r="F24" i="6"/>
  <c r="L23" i="6"/>
  <c r="F23" i="6"/>
  <c r="L22" i="6"/>
  <c r="F22" i="6"/>
  <c r="L21" i="6"/>
  <c r="F21" i="6"/>
  <c r="L20" i="6"/>
  <c r="F20" i="6"/>
  <c r="L19" i="6"/>
  <c r="F19" i="6"/>
  <c r="L18" i="6"/>
  <c r="F18" i="6"/>
  <c r="L17" i="6"/>
  <c r="G17" i="6"/>
  <c r="F17" i="6"/>
  <c r="L16" i="6"/>
  <c r="F16" i="6"/>
  <c r="L15" i="6"/>
  <c r="F15" i="6"/>
  <c r="L14" i="6"/>
  <c r="G14" i="6"/>
  <c r="F14" i="6"/>
  <c r="L13" i="6"/>
  <c r="F13" i="6"/>
  <c r="I12" i="6"/>
  <c r="H12" i="6"/>
  <c r="L12" i="6" s="1"/>
  <c r="F12" i="6"/>
  <c r="L11" i="6"/>
  <c r="G11" i="6"/>
  <c r="F11" i="6"/>
  <c r="L10" i="6"/>
  <c r="F10" i="6"/>
  <c r="L9" i="6"/>
  <c r="F9" i="6"/>
  <c r="L8" i="6"/>
  <c r="F8" i="6"/>
  <c r="M7" i="6"/>
  <c r="L7" i="6"/>
  <c r="G7" i="6"/>
  <c r="F7" i="6"/>
  <c r="L6" i="6"/>
  <c r="G6" i="6"/>
  <c r="F6" i="6"/>
  <c r="L5" i="6"/>
  <c r="G5" i="6"/>
  <c r="F5" i="6"/>
  <c r="L4" i="6"/>
  <c r="F4" i="6"/>
  <c r="F40" i="4" l="1"/>
  <c r="F39" i="4"/>
  <c r="F38" i="4"/>
  <c r="G37" i="4"/>
  <c r="F37" i="4"/>
  <c r="F36" i="4"/>
  <c r="F35" i="4"/>
  <c r="F34" i="4"/>
  <c r="F33" i="4"/>
  <c r="F32" i="4"/>
  <c r="F31" i="4"/>
  <c r="F30" i="4"/>
  <c r="F29" i="4"/>
  <c r="G28" i="4"/>
  <c r="F28" i="4"/>
  <c r="F27" i="4"/>
  <c r="F26" i="4"/>
  <c r="F25" i="4"/>
  <c r="F24" i="4"/>
  <c r="F23" i="4"/>
  <c r="F22" i="4"/>
  <c r="F21" i="4"/>
  <c r="F20" i="4"/>
  <c r="F19" i="4"/>
  <c r="F18" i="4"/>
  <c r="G17" i="4"/>
  <c r="F17" i="4"/>
  <c r="F16" i="4"/>
  <c r="F15" i="4"/>
  <c r="G14" i="4"/>
  <c r="F14" i="4"/>
  <c r="F13" i="4"/>
  <c r="F12" i="4"/>
  <c r="G11" i="4"/>
  <c r="F11" i="4"/>
  <c r="F10" i="4"/>
  <c r="F9" i="4"/>
  <c r="F8" i="4"/>
  <c r="G7" i="4"/>
  <c r="F7" i="4"/>
  <c r="G6" i="4"/>
  <c r="F6" i="4"/>
  <c r="G5" i="4"/>
  <c r="F5" i="4"/>
  <c r="F4" i="4"/>
  <c r="G37" i="3" l="1"/>
  <c r="G28" i="3"/>
  <c r="G17" i="3"/>
  <c r="G14" i="3"/>
  <c r="G11" i="3"/>
  <c r="G7" i="3"/>
  <c r="G6" i="3"/>
  <c r="G5" i="3"/>
  <c r="F40" i="3" l="1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40" i="2" l="1"/>
  <c r="F39" i="2"/>
  <c r="F38" i="2"/>
  <c r="G37" i="2"/>
  <c r="F37" i="2"/>
  <c r="F36" i="2"/>
  <c r="F35" i="2"/>
  <c r="F34" i="2"/>
  <c r="F33" i="2"/>
  <c r="F32" i="2"/>
  <c r="F31" i="2"/>
  <c r="F30" i="2"/>
  <c r="F29" i="2"/>
  <c r="G28" i="2"/>
  <c r="F28" i="2"/>
  <c r="F27" i="2"/>
  <c r="F26" i="2"/>
  <c r="F25" i="2"/>
  <c r="F24" i="2"/>
  <c r="F23" i="2"/>
  <c r="F22" i="2"/>
  <c r="F21" i="2"/>
  <c r="F20" i="2"/>
  <c r="F19" i="2"/>
  <c r="F18" i="2"/>
  <c r="G17" i="2"/>
  <c r="F17" i="2"/>
  <c r="F16" i="2"/>
  <c r="F15" i="2"/>
  <c r="G14" i="2"/>
  <c r="F14" i="2"/>
  <c r="F13" i="2"/>
  <c r="F12" i="2"/>
  <c r="G11" i="2"/>
  <c r="F11" i="2"/>
  <c r="F10" i="2"/>
  <c r="F9" i="2"/>
  <c r="F8" i="2"/>
  <c r="G7" i="2"/>
  <c r="F7" i="2"/>
  <c r="G6" i="2"/>
  <c r="F6" i="2"/>
  <c r="G5" i="2"/>
  <c r="F5" i="2"/>
  <c r="F4" i="2"/>
  <c r="G37" i="1" l="1"/>
  <c r="G28" i="1"/>
  <c r="G17" i="1"/>
  <c r="G14" i="1"/>
  <c r="G11" i="1"/>
  <c r="G7" i="1"/>
  <c r="G6" i="1"/>
  <c r="G5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<sst xmlns="http://schemas.openxmlformats.org/spreadsheetml/2006/main" count="700" uniqueCount="79">
  <si>
    <t>N.</t>
  </si>
  <si>
    <t>Consigliere/Assessore</t>
  </si>
  <si>
    <t>Periodo di liquidazione</t>
  </si>
  <si>
    <t xml:space="preserve">Indennità di carica </t>
  </si>
  <si>
    <t xml:space="preserve">Indennità di funzione </t>
  </si>
  <si>
    <t xml:space="preserve">Totale Indennità </t>
  </si>
  <si>
    <t>Totale Indennità netta *</t>
  </si>
  <si>
    <t>Rimborso spese per l'esercizio del mandato -  quota fissa</t>
  </si>
  <si>
    <t>Rimborso spese per l'esercizio del mandato -  quota variabile</t>
  </si>
  <si>
    <t>Decurtazioni</t>
  </si>
  <si>
    <t>Totale rimborso spese</t>
  </si>
  <si>
    <t>Rimborso spese missioni</t>
  </si>
  <si>
    <t>ACCIARRI MONICA</t>
  </si>
  <si>
    <t xml:space="preserve">ACQUAROLI FRANCESCO </t>
  </si>
  <si>
    <t xml:space="preserve">AGUZZI STEFANO </t>
  </si>
  <si>
    <t>ANTONINI ANDREA MARIA</t>
  </si>
  <si>
    <t>ASSENTI ANDREA</t>
  </si>
  <si>
    <t>AUSILI MARCO</t>
  </si>
  <si>
    <t>BAIOCCHI NICOLA</t>
  </si>
  <si>
    <t>BALDELLI FRANCESCO</t>
  </si>
  <si>
    <t>BIANCANI  ANDREA</t>
  </si>
  <si>
    <t>BILO' MIRKO</t>
  </si>
  <si>
    <t>BIONDI CHIARA</t>
  </si>
  <si>
    <t>BORA MANUELA</t>
  </si>
  <si>
    <t>BORRONI PIERPAOLO</t>
  </si>
  <si>
    <t>BRANDONI GOFFREDO</t>
  </si>
  <si>
    <t>CANCELLIERI GIORGIO</t>
  </si>
  <si>
    <t>CARANCINI ROMANO</t>
  </si>
  <si>
    <t>CASINI ANNA</t>
  </si>
  <si>
    <t>CESETTI FABRIZIO</t>
  </si>
  <si>
    <t>CICCIOLI CARLO</t>
  </si>
  <si>
    <t>ELEZI LINDITA</t>
  </si>
  <si>
    <t>LATINI DINO</t>
  </si>
  <si>
    <t>LIVI SIMONE</t>
  </si>
  <si>
    <t>LUPINI SIMONA</t>
  </si>
  <si>
    <t>MANGIALARDI MAURIZIO</t>
  </si>
  <si>
    <t>MARCOZZI JESSICA</t>
  </si>
  <si>
    <t>MARINANGELI MARCO</t>
  </si>
  <si>
    <t>MARINELLI RENZO</t>
  </si>
  <si>
    <t>MASTROVINCENZO ANTONIO</t>
  </si>
  <si>
    <t>MENGHI ANNA</t>
  </si>
  <si>
    <t>PASQUI GIANLUCA</t>
  </si>
  <si>
    <t>PUTZU ANDREA</t>
  </si>
  <si>
    <t>ROSSI GIACOMO</t>
  </si>
  <si>
    <t>RUGGERI MARTA CARMELA RAIMONDA</t>
  </si>
  <si>
    <t>SALTAMARTINI FILIPPO</t>
  </si>
  <si>
    <t>SANTARELLI LUCA</t>
  </si>
  <si>
    <t>SERFILIPPI LUCA</t>
  </si>
  <si>
    <t>VITRI MICAELA</t>
  </si>
  <si>
    <t>*</t>
  </si>
  <si>
    <t>Nota: l'importo dell'indennità netta del singolo Consigliere può variare in base all'eventuale applicazione delle seguenti variabili:</t>
  </si>
  <si>
    <t>Contributi previdenziali onerosi</t>
  </si>
  <si>
    <t>Termine periodo contribuzione obbligatoria per indennità di fine mandato</t>
  </si>
  <si>
    <t>Applicazione detrazioni per carichi di famiglia</t>
  </si>
  <si>
    <t>Applicazione aliquota IRPEF fissa</t>
  </si>
  <si>
    <t>Trattenute di altra natura</t>
  </si>
  <si>
    <t>MESE DI GENNAIO 2024</t>
  </si>
  <si>
    <t xml:space="preserve">Arretrati novembre 2023 - Rimborso spese per l'esercizio del mandato -  quota variabile </t>
  </si>
  <si>
    <t>MESE DI FEBBRAIO 2024</t>
  </si>
  <si>
    <t>MESE DI MARZO 2024</t>
  </si>
  <si>
    <t>MESE DI APRILE 2024</t>
  </si>
  <si>
    <t>MESE DI MAGGIO 2024</t>
  </si>
  <si>
    <t>MESE DI GIUGNO 2024</t>
  </si>
  <si>
    <t>MESE DI LUGLIO 2024</t>
  </si>
  <si>
    <t>ACQUAROLI FRANCESCO</t>
  </si>
  <si>
    <t>AGUZZI STEFANO</t>
  </si>
  <si>
    <t>DALLASTA GIOVANNI</t>
  </si>
  <si>
    <t>MINARDI RENATO CLAUDIO</t>
  </si>
  <si>
    <t>1-15/07</t>
  </si>
  <si>
    <t>9-31/07</t>
  </si>
  <si>
    <t>Rimborso spese per l'esercizio del mandato -  quota variabile Luglio</t>
  </si>
  <si>
    <t>MESE DI AGOSTO 2024</t>
  </si>
  <si>
    <t>BATTISTONI MIRELLA</t>
  </si>
  <si>
    <t>30/07-31/08</t>
  </si>
  <si>
    <t>MESE DI SETTEMBRE 2024</t>
  </si>
  <si>
    <t>Rimborso spese per l'esercizio del mandato -  quota variabile arretrati</t>
  </si>
  <si>
    <t>MESE DI OTTOBRE 2024</t>
  </si>
  <si>
    <t>MESE DI NOVEMBRE 2024</t>
  </si>
  <si>
    <t>MESE DI 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</si>
</sst>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9"/>
      <color rgb="FF000000"/>
      <name val="Arial"/>
      <family val="2"/>
      <charset val="1"/>
    </font>
    <font>
      <sz val="9"/>
      <name val="Arial"/>
      <family val="2"/>
    </font>
    <font>
      <sz val="9"/>
      <name val="Arial"/>
      <family val="2"/>
      <charset val="1"/>
    </font>
    <font>
      <sz val="9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4" fontId="8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4" fontId="9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3" fillId="0" borderId="1" xfId="0" applyFont="1" applyBorder="1" applyAlignment="1">
      <alignment horizontal="left"/>
    </xf>
    <xf numFmtId="4" fontId="0" fillId="0" borderId="0" xfId="0" applyNumberFormat="1"/>
    <xf numFmtId="0" fontId="10" fillId="0" borderId="0" xfId="1"/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/>
    </xf>
    <xf numFmtId="0" fontId="12" fillId="0" borderId="4" xfId="1" applyFont="1" applyBorder="1"/>
    <xf numFmtId="0" fontId="12" fillId="0" borderId="4" xfId="1" applyFont="1" applyBorder="1" applyAlignment="1">
      <alignment horizontal="center"/>
    </xf>
    <xf numFmtId="4" fontId="13" fillId="0" borderId="4" xfId="1" applyNumberFormat="1" applyFont="1" applyBorder="1" applyAlignment="1">
      <alignment horizontal="right"/>
    </xf>
    <xf numFmtId="4" fontId="13" fillId="0" borderId="5" xfId="1" applyNumberFormat="1" applyFont="1" applyBorder="1" applyAlignment="1">
      <alignment horizontal="right"/>
    </xf>
    <xf numFmtId="4" fontId="13" fillId="0" borderId="4" xfId="1" applyNumberFormat="1" applyFont="1" applyBorder="1"/>
    <xf numFmtId="0" fontId="13" fillId="0" borderId="4" xfId="1" applyFont="1" applyBorder="1"/>
    <xf numFmtId="0" fontId="12" fillId="0" borderId="4" xfId="1" applyFont="1" applyBorder="1" applyAlignment="1">
      <alignment horizontal="left"/>
    </xf>
    <xf numFmtId="4" fontId="10" fillId="0" borderId="0" xfId="1" applyNumberFormat="1"/>
    <xf numFmtId="17" fontId="2" fillId="0" borderId="1" xfId="0" quotePrefix="1" applyNumberFormat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</cellXfs>
  <cellStyles count="2">
    <cellStyle name="Normale" xfId="0" builtinId="0"/>
    <cellStyle name="Normale 2" xfId="1" xr:uid="{A4CE0AE2-BB33-42B5-AD4D-378B373CAB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CCAEF-96B2-4D19-8590-BA566BB90FA0}">
  <dimension ref="A1:M50"/>
  <sheetViews>
    <sheetView topLeftCell="A13" zoomScaleNormal="100" workbookViewId="0">
      <selection activeCell="A5" sqref="A5:A40"/>
    </sheetView>
  </sheetViews>
  <sheetFormatPr defaultRowHeight="12.75" x14ac:dyDescent="0.2"/>
  <cols>
    <col min="1" max="1" width="8.140625" customWidth="1"/>
    <col min="2" max="2" width="25.140625" customWidth="1"/>
    <col min="3" max="3" width="0.140625" customWidth="1"/>
    <col min="4" max="4" width="10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3.85546875" customWidth="1"/>
    <col min="11" max="11" width="9.85546875" customWidth="1"/>
    <col min="12" max="12" width="12.7109375" customWidth="1"/>
    <col min="15" max="1026" width="8.7109375" customWidth="1"/>
  </cols>
  <sheetData>
    <row r="1" spans="1:13" x14ac:dyDescent="0.2">
      <c r="A1" s="32" t="s">
        <v>56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57</v>
      </c>
      <c r="K3" s="4" t="s">
        <v>9</v>
      </c>
      <c r="L3" s="5" t="s">
        <v>10</v>
      </c>
      <c r="M3" s="6" t="s">
        <v>11</v>
      </c>
    </row>
    <row r="4" spans="1:13" x14ac:dyDescent="0.2">
      <c r="A4" s="7">
        <v>1</v>
      </c>
      <c r="B4" s="8" t="s">
        <v>12</v>
      </c>
      <c r="C4" s="9"/>
      <c r="D4" s="10">
        <v>6400</v>
      </c>
      <c r="E4" s="10"/>
      <c r="F4" s="10">
        <f t="shared" ref="F4" si="0">SUM(D4:E4)</f>
        <v>6400</v>
      </c>
      <c r="G4" s="11">
        <v>2491.37</v>
      </c>
      <c r="H4" s="12">
        <v>2700</v>
      </c>
      <c r="I4" s="12">
        <v>492</v>
      </c>
      <c r="J4" s="13"/>
      <c r="K4" s="13"/>
      <c r="L4" s="12">
        <v>3192</v>
      </c>
      <c r="M4" s="12"/>
    </row>
    <row r="5" spans="1:13" x14ac:dyDescent="0.2">
      <c r="A5" s="7">
        <f>A4+1</f>
        <v>2</v>
      </c>
      <c r="B5" s="8" t="s">
        <v>13</v>
      </c>
      <c r="C5" s="9"/>
      <c r="D5" s="10">
        <v>6400</v>
      </c>
      <c r="E5" s="10">
        <v>2392.5</v>
      </c>
      <c r="F5" s="10">
        <f t="shared" ref="F5:F40" si="1">SUM(D5:E5)</f>
        <v>8792.5</v>
      </c>
      <c r="G5" s="11">
        <f>2566.08+1363.72</f>
        <v>3929.8</v>
      </c>
      <c r="H5" s="12">
        <v>2700</v>
      </c>
      <c r="I5" s="12">
        <v>640</v>
      </c>
      <c r="J5" s="13"/>
      <c r="K5" s="13"/>
      <c r="L5" s="12">
        <v>3340</v>
      </c>
      <c r="M5" s="12">
        <v>337.4</v>
      </c>
    </row>
    <row r="6" spans="1:13" x14ac:dyDescent="0.2">
      <c r="A6" s="7">
        <f t="shared" ref="A6:A40" si="2">A5+1</f>
        <v>3</v>
      </c>
      <c r="B6" s="8" t="s">
        <v>14</v>
      </c>
      <c r="C6" s="9"/>
      <c r="D6" s="10">
        <v>6400</v>
      </c>
      <c r="E6" s="10">
        <v>1435.5</v>
      </c>
      <c r="F6" s="10">
        <f t="shared" si="1"/>
        <v>7835.5</v>
      </c>
      <c r="G6" s="11">
        <f>2589.98+818.23</f>
        <v>3408.21</v>
      </c>
      <c r="H6" s="12">
        <v>2700</v>
      </c>
      <c r="I6" s="12">
        <v>195.20000000000002</v>
      </c>
      <c r="J6" s="13"/>
      <c r="K6" s="13"/>
      <c r="L6" s="12">
        <v>2895.2</v>
      </c>
      <c r="M6" s="12"/>
    </row>
    <row r="7" spans="1:13" x14ac:dyDescent="0.2">
      <c r="A7" s="7">
        <f t="shared" si="2"/>
        <v>4</v>
      </c>
      <c r="B7" s="8" t="s">
        <v>15</v>
      </c>
      <c r="C7" s="9"/>
      <c r="D7" s="10">
        <v>6400</v>
      </c>
      <c r="E7" s="10">
        <v>1435.5</v>
      </c>
      <c r="F7" s="10">
        <f t="shared" si="1"/>
        <v>7835.5</v>
      </c>
      <c r="G7" s="11">
        <f>2588.99+818.23</f>
        <v>3407.22</v>
      </c>
      <c r="H7" s="12">
        <v>2700</v>
      </c>
      <c r="I7" s="12">
        <v>1377.6000000000001</v>
      </c>
      <c r="J7" s="13"/>
      <c r="K7" s="13"/>
      <c r="L7" s="12">
        <v>4077.6000000000004</v>
      </c>
      <c r="M7" s="12"/>
    </row>
    <row r="8" spans="1:13" x14ac:dyDescent="0.2">
      <c r="A8" s="7">
        <f t="shared" si="2"/>
        <v>5</v>
      </c>
      <c r="B8" s="8" t="s">
        <v>16</v>
      </c>
      <c r="C8" s="9"/>
      <c r="D8" s="10">
        <v>6400</v>
      </c>
      <c r="E8" s="10"/>
      <c r="F8" s="10">
        <f t="shared" si="1"/>
        <v>6400</v>
      </c>
      <c r="G8" s="11">
        <v>2625.7</v>
      </c>
      <c r="H8" s="12">
        <v>2700</v>
      </c>
      <c r="I8" s="12">
        <v>504</v>
      </c>
      <c r="J8" s="13"/>
      <c r="K8" s="13"/>
      <c r="L8" s="12">
        <v>3204</v>
      </c>
      <c r="M8" s="12"/>
    </row>
    <row r="9" spans="1:13" x14ac:dyDescent="0.2">
      <c r="A9" s="7">
        <f t="shared" si="2"/>
        <v>6</v>
      </c>
      <c r="B9" s="8" t="s">
        <v>17</v>
      </c>
      <c r="C9" s="9"/>
      <c r="D9" s="10">
        <v>6400</v>
      </c>
      <c r="E9" s="10"/>
      <c r="F9" s="10">
        <f t="shared" si="1"/>
        <v>6400</v>
      </c>
      <c r="G9" s="11">
        <v>2468.25</v>
      </c>
      <c r="H9" s="12">
        <v>2700</v>
      </c>
      <c r="I9" s="12">
        <v>88</v>
      </c>
      <c r="J9" s="13"/>
      <c r="K9" s="13"/>
      <c r="L9" s="12">
        <v>2788</v>
      </c>
      <c r="M9" s="12"/>
    </row>
    <row r="10" spans="1:13" x14ac:dyDescent="0.2">
      <c r="A10" s="7">
        <f t="shared" si="2"/>
        <v>7</v>
      </c>
      <c r="B10" s="8" t="s">
        <v>18</v>
      </c>
      <c r="C10" s="9"/>
      <c r="D10" s="10">
        <v>6400</v>
      </c>
      <c r="E10" s="10">
        <v>957</v>
      </c>
      <c r="F10" s="10">
        <f t="shared" si="1"/>
        <v>7357</v>
      </c>
      <c r="G10" s="11">
        <v>3183.4</v>
      </c>
      <c r="H10" s="12">
        <v>2700</v>
      </c>
      <c r="I10" s="12">
        <v>664</v>
      </c>
      <c r="J10" s="13"/>
      <c r="K10" s="13"/>
      <c r="L10" s="12">
        <v>3364</v>
      </c>
      <c r="M10" s="12"/>
    </row>
    <row r="11" spans="1:13" x14ac:dyDescent="0.2">
      <c r="A11" s="7">
        <f t="shared" si="2"/>
        <v>8</v>
      </c>
      <c r="B11" s="8" t="s">
        <v>19</v>
      </c>
      <c r="C11" s="9"/>
      <c r="D11" s="10">
        <v>6400</v>
      </c>
      <c r="E11" s="10">
        <v>1435.5</v>
      </c>
      <c r="F11" s="10">
        <f t="shared" si="1"/>
        <v>7835.5</v>
      </c>
      <c r="G11" s="11">
        <f>2589.98+818.23</f>
        <v>3408.21</v>
      </c>
      <c r="H11" s="12">
        <v>2700</v>
      </c>
      <c r="I11" s="12">
        <v>1254.4000000000001</v>
      </c>
      <c r="J11" s="13"/>
      <c r="K11" s="13">
        <v>-50</v>
      </c>
      <c r="L11" s="12">
        <v>3904.4</v>
      </c>
      <c r="M11" s="12">
        <v>128</v>
      </c>
    </row>
    <row r="12" spans="1:13" x14ac:dyDescent="0.2">
      <c r="A12" s="7">
        <f t="shared" si="2"/>
        <v>9</v>
      </c>
      <c r="B12" s="8" t="s">
        <v>20</v>
      </c>
      <c r="C12" s="9"/>
      <c r="D12" s="10">
        <v>6400</v>
      </c>
      <c r="E12" s="10">
        <v>1148.4000000000001</v>
      </c>
      <c r="F12" s="10">
        <f t="shared" si="1"/>
        <v>7548.4</v>
      </c>
      <c r="G12" s="11">
        <v>3153.37</v>
      </c>
      <c r="H12" s="12">
        <v>2700</v>
      </c>
      <c r="I12" s="12">
        <v>531.20000000000005</v>
      </c>
      <c r="J12" s="13"/>
      <c r="K12" s="13"/>
      <c r="L12" s="12">
        <v>3231.2</v>
      </c>
      <c r="M12" s="12"/>
    </row>
    <row r="13" spans="1:13" x14ac:dyDescent="0.2">
      <c r="A13" s="7">
        <f t="shared" si="2"/>
        <v>10</v>
      </c>
      <c r="B13" s="8" t="s">
        <v>21</v>
      </c>
      <c r="C13" s="9"/>
      <c r="D13" s="10">
        <v>6400</v>
      </c>
      <c r="E13" s="10"/>
      <c r="F13" s="10">
        <f t="shared" si="1"/>
        <v>6400</v>
      </c>
      <c r="G13" s="11">
        <v>2628.56</v>
      </c>
      <c r="H13" s="12">
        <v>2700</v>
      </c>
      <c r="I13" s="12">
        <v>294.40000000000003</v>
      </c>
      <c r="J13" s="13"/>
      <c r="K13" s="13"/>
      <c r="L13" s="12">
        <v>2994.4</v>
      </c>
      <c r="M13" s="12"/>
    </row>
    <row r="14" spans="1:13" x14ac:dyDescent="0.2">
      <c r="A14" s="7">
        <f t="shared" si="2"/>
        <v>11</v>
      </c>
      <c r="B14" s="8" t="s">
        <v>22</v>
      </c>
      <c r="C14" s="9"/>
      <c r="D14" s="10">
        <v>6400</v>
      </c>
      <c r="E14" s="10">
        <v>1435.5</v>
      </c>
      <c r="F14" s="10">
        <f t="shared" si="1"/>
        <v>7835.5</v>
      </c>
      <c r="G14" s="11">
        <f>2612.94+818.23</f>
        <v>3431.17</v>
      </c>
      <c r="H14" s="12">
        <v>2700</v>
      </c>
      <c r="I14" s="12">
        <v>780</v>
      </c>
      <c r="J14" s="13"/>
      <c r="K14" s="13"/>
      <c r="L14" s="12">
        <v>3480</v>
      </c>
      <c r="M14" s="12"/>
    </row>
    <row r="15" spans="1:13" x14ac:dyDescent="0.2">
      <c r="A15" s="7">
        <f t="shared" si="2"/>
        <v>12</v>
      </c>
      <c r="B15" s="8" t="s">
        <v>23</v>
      </c>
      <c r="C15" s="9"/>
      <c r="D15" s="10">
        <v>6400</v>
      </c>
      <c r="E15" s="10"/>
      <c r="F15" s="10">
        <f t="shared" si="1"/>
        <v>6400</v>
      </c>
      <c r="G15" s="11">
        <v>2625.7</v>
      </c>
      <c r="H15" s="12">
        <v>2700</v>
      </c>
      <c r="I15" s="12">
        <v>259.2</v>
      </c>
      <c r="J15" s="13"/>
      <c r="K15" s="13"/>
      <c r="L15" s="12">
        <v>2959.2</v>
      </c>
      <c r="M15" s="12"/>
    </row>
    <row r="16" spans="1:13" x14ac:dyDescent="0.2">
      <c r="A16" s="7">
        <f t="shared" si="2"/>
        <v>13</v>
      </c>
      <c r="B16" s="8" t="s">
        <v>24</v>
      </c>
      <c r="C16" s="9"/>
      <c r="D16" s="10">
        <v>6400</v>
      </c>
      <c r="E16" s="10">
        <v>478.5</v>
      </c>
      <c r="F16" s="10">
        <f t="shared" ref="F16" si="3">SUM(D16:E16)</f>
        <v>6878.5</v>
      </c>
      <c r="G16" s="11">
        <v>2926.21</v>
      </c>
      <c r="H16" s="12">
        <v>2700</v>
      </c>
      <c r="I16" s="12">
        <v>188</v>
      </c>
      <c r="J16" s="13"/>
      <c r="K16" s="13"/>
      <c r="L16" s="12">
        <v>2888</v>
      </c>
      <c r="M16" s="12"/>
    </row>
    <row r="17" spans="1:13" x14ac:dyDescent="0.2">
      <c r="A17" s="7">
        <f t="shared" si="2"/>
        <v>14</v>
      </c>
      <c r="B17" s="8" t="s">
        <v>25</v>
      </c>
      <c r="C17" s="9"/>
      <c r="D17" s="10">
        <v>6400</v>
      </c>
      <c r="E17" s="10">
        <v>1435.5</v>
      </c>
      <c r="F17" s="10">
        <f t="shared" si="1"/>
        <v>7835.5</v>
      </c>
      <c r="G17" s="11">
        <f>2074.89+846.94</f>
        <v>2921.83</v>
      </c>
      <c r="H17" s="12">
        <v>2700</v>
      </c>
      <c r="I17" s="12">
        <v>140.80000000000001</v>
      </c>
      <c r="J17" s="13"/>
      <c r="K17" s="13"/>
      <c r="L17" s="12">
        <v>2840.8</v>
      </c>
      <c r="M17" s="12"/>
    </row>
    <row r="18" spans="1:13" x14ac:dyDescent="0.2">
      <c r="A18" s="7">
        <f t="shared" si="2"/>
        <v>15</v>
      </c>
      <c r="B18" s="8" t="s">
        <v>26</v>
      </c>
      <c r="C18" s="9"/>
      <c r="D18" s="10">
        <v>6400</v>
      </c>
      <c r="E18" s="10"/>
      <c r="F18" s="10">
        <f t="shared" si="1"/>
        <v>6400</v>
      </c>
      <c r="G18" s="11">
        <v>2625.7</v>
      </c>
      <c r="H18" s="12">
        <v>2700</v>
      </c>
      <c r="I18" s="12">
        <v>396</v>
      </c>
      <c r="J18" s="13"/>
      <c r="K18" s="13"/>
      <c r="L18" s="12">
        <v>3096</v>
      </c>
      <c r="M18" s="12"/>
    </row>
    <row r="19" spans="1:13" x14ac:dyDescent="0.2">
      <c r="A19" s="7">
        <f t="shared" si="2"/>
        <v>16</v>
      </c>
      <c r="B19" s="8" t="s">
        <v>27</v>
      </c>
      <c r="C19" s="9"/>
      <c r="D19" s="10">
        <v>6400</v>
      </c>
      <c r="E19" s="10">
        <v>478.5</v>
      </c>
      <c r="F19" s="10">
        <f t="shared" si="1"/>
        <v>6878.5</v>
      </c>
      <c r="G19" s="11">
        <v>2924.14</v>
      </c>
      <c r="H19" s="12">
        <v>2700</v>
      </c>
      <c r="I19" s="12">
        <v>817.6</v>
      </c>
      <c r="J19" s="13"/>
      <c r="K19" s="13"/>
      <c r="L19" s="12">
        <v>3517.6</v>
      </c>
      <c r="M19" s="12"/>
    </row>
    <row r="20" spans="1:13" x14ac:dyDescent="0.2">
      <c r="A20" s="7">
        <f t="shared" si="2"/>
        <v>17</v>
      </c>
      <c r="B20" s="8" t="s">
        <v>28</v>
      </c>
      <c r="C20" s="9"/>
      <c r="D20" s="10">
        <v>6400</v>
      </c>
      <c r="E20" s="10">
        <v>957</v>
      </c>
      <c r="F20" s="10">
        <f t="shared" si="1"/>
        <v>7357</v>
      </c>
      <c r="G20" s="11">
        <v>3043.1</v>
      </c>
      <c r="H20" s="12">
        <v>2700</v>
      </c>
      <c r="I20" s="12">
        <v>787.2</v>
      </c>
      <c r="J20" s="13"/>
      <c r="K20" s="13"/>
      <c r="L20" s="12">
        <v>3487.2</v>
      </c>
      <c r="M20" s="12"/>
    </row>
    <row r="21" spans="1:13" x14ac:dyDescent="0.2">
      <c r="A21" s="7">
        <f t="shared" si="2"/>
        <v>18</v>
      </c>
      <c r="B21" s="8" t="s">
        <v>29</v>
      </c>
      <c r="C21" s="9"/>
      <c r="D21" s="10">
        <v>6400</v>
      </c>
      <c r="E21" s="10">
        <v>478.5</v>
      </c>
      <c r="F21" s="10">
        <f t="shared" si="1"/>
        <v>6878.5</v>
      </c>
      <c r="G21" s="11">
        <v>2925.81</v>
      </c>
      <c r="H21" s="12">
        <v>2700</v>
      </c>
      <c r="I21" s="12">
        <v>936</v>
      </c>
      <c r="J21" s="13"/>
      <c r="K21" s="13"/>
      <c r="L21" s="12">
        <v>3636</v>
      </c>
      <c r="M21" s="12"/>
    </row>
    <row r="22" spans="1:13" x14ac:dyDescent="0.2">
      <c r="A22" s="7">
        <f t="shared" si="2"/>
        <v>19</v>
      </c>
      <c r="B22" s="8" t="s">
        <v>30</v>
      </c>
      <c r="C22" s="9"/>
      <c r="D22" s="10">
        <v>6400</v>
      </c>
      <c r="E22" s="10"/>
      <c r="F22" s="10">
        <f t="shared" si="1"/>
        <v>6400</v>
      </c>
      <c r="G22" s="11">
        <v>2825.81</v>
      </c>
      <c r="H22" s="12">
        <v>2700</v>
      </c>
      <c r="I22" s="12">
        <v>112</v>
      </c>
      <c r="J22" s="13"/>
      <c r="K22" s="13"/>
      <c r="L22" s="12">
        <v>2812</v>
      </c>
      <c r="M22" s="12"/>
    </row>
    <row r="23" spans="1:13" x14ac:dyDescent="0.2">
      <c r="A23" s="7">
        <f t="shared" si="2"/>
        <v>20</v>
      </c>
      <c r="B23" s="8" t="s">
        <v>31</v>
      </c>
      <c r="C23" s="9"/>
      <c r="D23" s="10">
        <v>6400</v>
      </c>
      <c r="E23" s="10"/>
      <c r="F23" s="10">
        <f t="shared" ref="F23" si="4">SUM(D23:E23)</f>
        <v>6400</v>
      </c>
      <c r="G23" s="11">
        <v>2453.59</v>
      </c>
      <c r="H23" s="12">
        <v>2700</v>
      </c>
      <c r="I23" s="12">
        <v>179.20000000000002</v>
      </c>
      <c r="J23" s="13"/>
      <c r="K23" s="13"/>
      <c r="L23" s="12">
        <v>2879.2</v>
      </c>
      <c r="M23" s="12"/>
    </row>
    <row r="24" spans="1:13" x14ac:dyDescent="0.2">
      <c r="A24" s="7">
        <f t="shared" si="2"/>
        <v>21</v>
      </c>
      <c r="B24" s="8" t="s">
        <v>32</v>
      </c>
      <c r="C24" s="9"/>
      <c r="D24" s="10">
        <v>6400</v>
      </c>
      <c r="E24" s="10">
        <v>2105.4</v>
      </c>
      <c r="F24" s="10">
        <f t="shared" si="1"/>
        <v>8505.4</v>
      </c>
      <c r="G24" s="11">
        <v>3807.64</v>
      </c>
      <c r="H24" s="12">
        <v>2700</v>
      </c>
      <c r="I24" s="12">
        <v>240</v>
      </c>
      <c r="J24" s="13"/>
      <c r="K24" s="13"/>
      <c r="L24" s="12">
        <v>2940</v>
      </c>
      <c r="M24" s="12"/>
    </row>
    <row r="25" spans="1:13" x14ac:dyDescent="0.2">
      <c r="A25" s="7">
        <f t="shared" si="2"/>
        <v>22</v>
      </c>
      <c r="B25" s="8" t="s">
        <v>33</v>
      </c>
      <c r="C25" s="9"/>
      <c r="D25" s="10">
        <v>6400</v>
      </c>
      <c r="E25" s="10"/>
      <c r="F25" s="10">
        <f t="shared" si="1"/>
        <v>6400</v>
      </c>
      <c r="G25" s="11">
        <v>2426.83</v>
      </c>
      <c r="H25" s="12">
        <v>2700</v>
      </c>
      <c r="I25" s="12">
        <v>408.8</v>
      </c>
      <c r="J25" s="13"/>
      <c r="K25" s="13"/>
      <c r="L25" s="12">
        <v>3108.8</v>
      </c>
      <c r="M25" s="12"/>
    </row>
    <row r="26" spans="1:13" x14ac:dyDescent="0.2">
      <c r="A26" s="7">
        <f t="shared" si="2"/>
        <v>23</v>
      </c>
      <c r="B26" s="8" t="s">
        <v>34</v>
      </c>
      <c r="C26" s="9"/>
      <c r="D26" s="10">
        <v>6400</v>
      </c>
      <c r="E26" s="10"/>
      <c r="F26" s="10">
        <f t="shared" si="1"/>
        <v>6400</v>
      </c>
      <c r="G26" s="11">
        <v>2372.59</v>
      </c>
      <c r="H26" s="12">
        <v>2700</v>
      </c>
      <c r="I26" s="12">
        <v>284</v>
      </c>
      <c r="J26" s="13"/>
      <c r="K26" s="13"/>
      <c r="L26" s="12">
        <v>2984</v>
      </c>
      <c r="M26" s="12"/>
    </row>
    <row r="27" spans="1:13" x14ac:dyDescent="0.2">
      <c r="A27" s="7">
        <f t="shared" si="2"/>
        <v>24</v>
      </c>
      <c r="B27" s="8" t="s">
        <v>35</v>
      </c>
      <c r="C27" s="9"/>
      <c r="D27" s="10">
        <v>6400</v>
      </c>
      <c r="E27" s="10"/>
      <c r="F27" s="10">
        <f t="shared" si="1"/>
        <v>6400</v>
      </c>
      <c r="G27" s="11">
        <v>2405.09</v>
      </c>
      <c r="H27" s="12">
        <v>2700</v>
      </c>
      <c r="I27" s="12">
        <v>425.6</v>
      </c>
      <c r="J27" s="13"/>
      <c r="K27" s="13"/>
      <c r="L27" s="12">
        <v>3125.6</v>
      </c>
      <c r="M27" s="12"/>
    </row>
    <row r="28" spans="1:13" x14ac:dyDescent="0.2">
      <c r="A28" s="7">
        <f t="shared" si="2"/>
        <v>25</v>
      </c>
      <c r="B28" s="8" t="s">
        <v>36</v>
      </c>
      <c r="C28" s="9"/>
      <c r="D28" s="10">
        <v>6400</v>
      </c>
      <c r="E28" s="10">
        <v>478.5</v>
      </c>
      <c r="F28" s="10">
        <f t="shared" si="1"/>
        <v>6878.5</v>
      </c>
      <c r="G28" s="11">
        <f>2334.19+583.55</f>
        <v>2917.74</v>
      </c>
      <c r="H28" s="12">
        <v>2700</v>
      </c>
      <c r="I28" s="12">
        <v>340.8</v>
      </c>
      <c r="J28" s="13"/>
      <c r="K28" s="13"/>
      <c r="L28" s="12">
        <v>3040.8</v>
      </c>
      <c r="M28" s="12"/>
    </row>
    <row r="29" spans="1:13" x14ac:dyDescent="0.2">
      <c r="A29" s="7">
        <f t="shared" si="2"/>
        <v>26</v>
      </c>
      <c r="B29" s="8" t="s">
        <v>37</v>
      </c>
      <c r="C29" s="9"/>
      <c r="D29" s="10">
        <v>6400</v>
      </c>
      <c r="E29" s="14"/>
      <c r="F29" s="10">
        <f t="shared" si="1"/>
        <v>6400</v>
      </c>
      <c r="G29" s="11">
        <v>2623.95</v>
      </c>
      <c r="H29" s="12">
        <v>2700</v>
      </c>
      <c r="I29" s="12">
        <v>416</v>
      </c>
      <c r="J29" s="13"/>
      <c r="K29" s="13"/>
      <c r="L29" s="12">
        <v>3116</v>
      </c>
      <c r="M29" s="12"/>
    </row>
    <row r="30" spans="1:13" x14ac:dyDescent="0.2">
      <c r="A30" s="7">
        <f t="shared" si="2"/>
        <v>27</v>
      </c>
      <c r="B30" s="8" t="s">
        <v>38</v>
      </c>
      <c r="C30" s="9"/>
      <c r="D30" s="10">
        <v>6400</v>
      </c>
      <c r="E30" s="10">
        <v>957</v>
      </c>
      <c r="F30" s="10">
        <f t="shared" si="1"/>
        <v>7357</v>
      </c>
      <c r="G30" s="11">
        <v>3181.76</v>
      </c>
      <c r="H30" s="12">
        <v>2700</v>
      </c>
      <c r="I30" s="12">
        <v>656</v>
      </c>
      <c r="J30" s="13"/>
      <c r="K30" s="13"/>
      <c r="L30" s="12">
        <v>3356</v>
      </c>
      <c r="M30" s="12"/>
    </row>
    <row r="31" spans="1:13" x14ac:dyDescent="0.2">
      <c r="A31" s="7">
        <f t="shared" si="2"/>
        <v>28</v>
      </c>
      <c r="B31" s="8" t="s">
        <v>39</v>
      </c>
      <c r="C31" s="9"/>
      <c r="D31" s="10">
        <v>6400</v>
      </c>
      <c r="E31" s="10">
        <v>478.5</v>
      </c>
      <c r="F31" s="10">
        <f t="shared" si="1"/>
        <v>6878.5</v>
      </c>
      <c r="G31" s="11">
        <v>2920.96</v>
      </c>
      <c r="H31" s="12">
        <v>2700</v>
      </c>
      <c r="I31" s="12">
        <v>105.60000000000001</v>
      </c>
      <c r="J31" s="13"/>
      <c r="K31" s="13"/>
      <c r="L31" s="12">
        <v>2805.6</v>
      </c>
      <c r="M31" s="12"/>
    </row>
    <row r="32" spans="1:13" x14ac:dyDescent="0.2">
      <c r="A32" s="7">
        <f t="shared" si="2"/>
        <v>29</v>
      </c>
      <c r="B32" s="8" t="s">
        <v>40</v>
      </c>
      <c r="C32" s="9"/>
      <c r="D32" s="10">
        <v>6400</v>
      </c>
      <c r="E32" s="10"/>
      <c r="F32" s="10">
        <f t="shared" si="1"/>
        <v>6400</v>
      </c>
      <c r="G32" s="11">
        <v>2488.13</v>
      </c>
      <c r="H32" s="12">
        <v>2700</v>
      </c>
      <c r="I32" s="12">
        <v>408.8</v>
      </c>
      <c r="J32" s="13"/>
      <c r="K32" s="13"/>
      <c r="L32" s="12">
        <v>3108.8</v>
      </c>
      <c r="M32" s="12"/>
    </row>
    <row r="33" spans="1:13" x14ac:dyDescent="0.2">
      <c r="A33" s="7">
        <f t="shared" si="2"/>
        <v>30</v>
      </c>
      <c r="B33" s="8" t="s">
        <v>41</v>
      </c>
      <c r="C33" s="9"/>
      <c r="D33" s="10">
        <v>6400</v>
      </c>
      <c r="E33" s="10">
        <v>1148.4000000000001</v>
      </c>
      <c r="F33" s="10">
        <f t="shared" si="1"/>
        <v>7548.4</v>
      </c>
      <c r="G33" s="11">
        <v>3286.07</v>
      </c>
      <c r="H33" s="12">
        <v>2700</v>
      </c>
      <c r="I33" s="12">
        <v>704</v>
      </c>
      <c r="J33" s="13"/>
      <c r="K33" s="13"/>
      <c r="L33" s="12">
        <v>3404</v>
      </c>
      <c r="M33" s="12"/>
    </row>
    <row r="34" spans="1:13" x14ac:dyDescent="0.2">
      <c r="A34" s="7">
        <f t="shared" si="2"/>
        <v>31</v>
      </c>
      <c r="B34" s="8" t="s">
        <v>42</v>
      </c>
      <c r="C34" s="9"/>
      <c r="D34" s="10">
        <v>6400</v>
      </c>
      <c r="E34" s="10">
        <v>957</v>
      </c>
      <c r="F34" s="10">
        <f t="shared" si="1"/>
        <v>7357</v>
      </c>
      <c r="G34" s="11">
        <v>3181.76</v>
      </c>
      <c r="H34" s="12">
        <v>2700</v>
      </c>
      <c r="I34" s="12">
        <v>332.8</v>
      </c>
      <c r="J34" s="13"/>
      <c r="K34" s="13"/>
      <c r="L34" s="12">
        <v>3032.8</v>
      </c>
      <c r="M34" s="12"/>
    </row>
    <row r="35" spans="1:13" x14ac:dyDescent="0.2">
      <c r="A35" s="7">
        <f t="shared" si="2"/>
        <v>32</v>
      </c>
      <c r="B35" s="8" t="s">
        <v>43</v>
      </c>
      <c r="C35" s="9"/>
      <c r="D35" s="10">
        <v>6400</v>
      </c>
      <c r="E35" s="15"/>
      <c r="F35" s="10">
        <f t="shared" si="1"/>
        <v>6400</v>
      </c>
      <c r="G35" s="11">
        <v>2628.56</v>
      </c>
      <c r="H35" s="12">
        <v>2700</v>
      </c>
      <c r="I35" s="12">
        <v>1488</v>
      </c>
      <c r="J35" s="13">
        <v>396.8</v>
      </c>
      <c r="K35" s="13"/>
      <c r="L35" s="12">
        <v>4584.8</v>
      </c>
      <c r="M35" s="12"/>
    </row>
    <row r="36" spans="1:13" x14ac:dyDescent="0.2">
      <c r="A36" s="7">
        <f t="shared" si="2"/>
        <v>33</v>
      </c>
      <c r="B36" s="16" t="s">
        <v>44</v>
      </c>
      <c r="C36" s="9"/>
      <c r="D36" s="10">
        <v>6400</v>
      </c>
      <c r="E36" s="10">
        <v>478.5</v>
      </c>
      <c r="F36" s="10">
        <f t="shared" si="1"/>
        <v>6878.5</v>
      </c>
      <c r="G36" s="11">
        <v>2768.59</v>
      </c>
      <c r="H36" s="12">
        <v>2700</v>
      </c>
      <c r="I36" s="12">
        <v>341.6</v>
      </c>
      <c r="J36" s="13"/>
      <c r="K36" s="13"/>
      <c r="L36" s="12">
        <v>3041.6</v>
      </c>
      <c r="M36" s="12"/>
    </row>
    <row r="37" spans="1:13" x14ac:dyDescent="0.2">
      <c r="A37" s="7">
        <f t="shared" si="2"/>
        <v>34</v>
      </c>
      <c r="B37" s="16" t="s">
        <v>45</v>
      </c>
      <c r="C37" s="9"/>
      <c r="D37" s="10">
        <v>6400</v>
      </c>
      <c r="E37" s="10">
        <v>1626.9</v>
      </c>
      <c r="F37" s="10">
        <f t="shared" si="1"/>
        <v>8026.9</v>
      </c>
      <c r="G37" s="11">
        <f>2584.79+927.33</f>
        <v>3512.12</v>
      </c>
      <c r="H37" s="12">
        <v>2700</v>
      </c>
      <c r="I37" s="12">
        <v>504</v>
      </c>
      <c r="J37" s="13"/>
      <c r="K37" s="13"/>
      <c r="L37" s="12">
        <v>3204</v>
      </c>
      <c r="M37" s="12"/>
    </row>
    <row r="38" spans="1:13" x14ac:dyDescent="0.2">
      <c r="A38" s="7">
        <f t="shared" si="2"/>
        <v>35</v>
      </c>
      <c r="B38" s="16" t="s">
        <v>46</v>
      </c>
      <c r="C38" s="9"/>
      <c r="D38" s="10">
        <v>6400</v>
      </c>
      <c r="E38" s="10"/>
      <c r="F38" s="10">
        <f t="shared" si="1"/>
        <v>6400</v>
      </c>
      <c r="G38" s="11">
        <v>2464.09</v>
      </c>
      <c r="H38" s="12">
        <v>2700</v>
      </c>
      <c r="I38" s="12">
        <v>456</v>
      </c>
      <c r="J38" s="13"/>
      <c r="K38" s="13"/>
      <c r="L38" s="12">
        <v>3156</v>
      </c>
      <c r="M38" s="12"/>
    </row>
    <row r="39" spans="1:13" x14ac:dyDescent="0.2">
      <c r="A39" s="7">
        <f t="shared" si="2"/>
        <v>36</v>
      </c>
      <c r="B39" s="16" t="s">
        <v>47</v>
      </c>
      <c r="C39" s="9"/>
      <c r="D39" s="10">
        <v>6400</v>
      </c>
      <c r="E39" s="10">
        <v>957</v>
      </c>
      <c r="F39" s="10">
        <f t="shared" si="1"/>
        <v>7357</v>
      </c>
      <c r="G39" s="11">
        <v>3049.88</v>
      </c>
      <c r="H39" s="12">
        <v>2700</v>
      </c>
      <c r="I39" s="12">
        <v>390.40000000000003</v>
      </c>
      <c r="J39" s="13"/>
      <c r="K39" s="13"/>
      <c r="L39" s="12">
        <v>3090.4</v>
      </c>
      <c r="M39" s="12"/>
    </row>
    <row r="40" spans="1:13" x14ac:dyDescent="0.2">
      <c r="A40" s="7">
        <f t="shared" si="2"/>
        <v>37</v>
      </c>
      <c r="B40" s="16" t="s">
        <v>48</v>
      </c>
      <c r="C40" s="9"/>
      <c r="D40" s="10">
        <v>6400</v>
      </c>
      <c r="E40" s="10">
        <v>478.5</v>
      </c>
      <c r="F40" s="10">
        <f t="shared" si="1"/>
        <v>6878.5</v>
      </c>
      <c r="G40" s="11">
        <v>2875.02</v>
      </c>
      <c r="H40" s="12">
        <v>2700</v>
      </c>
      <c r="I40" s="12">
        <v>292.8</v>
      </c>
      <c r="J40" s="13"/>
      <c r="K40" s="13"/>
      <c r="L40" s="12">
        <v>2992.8</v>
      </c>
      <c r="M40" s="12"/>
    </row>
    <row r="41" spans="1:13" x14ac:dyDescent="0.2">
      <c r="L41" s="17"/>
    </row>
    <row r="44" spans="1:13" x14ac:dyDescent="0.2">
      <c r="A44" t="s">
        <v>49</v>
      </c>
      <c r="B44" t="s">
        <v>50</v>
      </c>
    </row>
    <row r="45" spans="1:13" x14ac:dyDescent="0.2">
      <c r="B45" t="s">
        <v>51</v>
      </c>
    </row>
    <row r="46" spans="1:13" x14ac:dyDescent="0.2">
      <c r="B46" t="s">
        <v>52</v>
      </c>
    </row>
    <row r="47" spans="1:13" x14ac:dyDescent="0.2">
      <c r="B47" t="s">
        <v>53</v>
      </c>
    </row>
    <row r="48" spans="1:13" x14ac:dyDescent="0.2">
      <c r="B48" t="s">
        <v>54</v>
      </c>
    </row>
    <row r="49" spans="2:13" x14ac:dyDescent="0.2">
      <c r="B49" t="s">
        <v>55</v>
      </c>
    </row>
    <row r="50" spans="2:13" x14ac:dyDescent="0.2">
      <c r="M50">
        <v>1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1B81-BB11-4847-B6F4-C18D125580D2}">
  <dimension ref="A1:M49"/>
  <sheetViews>
    <sheetView zoomScale="93" zoomScaleNormal="93" workbookViewId="0">
      <selection activeCell="T27" sqref="T27"/>
    </sheetView>
  </sheetViews>
  <sheetFormatPr defaultRowHeight="12.75" x14ac:dyDescent="0.2"/>
  <cols>
    <col min="1" max="1" width="8.140625" customWidth="1"/>
    <col min="2" max="2" width="22.85546875" customWidth="1"/>
    <col min="3" max="3" width="11.85546875" hidden="1" customWidth="1"/>
    <col min="4" max="4" width="15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1.140625" hidden="1" customWidth="1"/>
    <col min="11" max="11" width="11.28515625" customWidth="1"/>
    <col min="12" max="12" width="12.7109375" customWidth="1"/>
    <col min="15" max="1026" width="8.7109375" customWidth="1"/>
  </cols>
  <sheetData>
    <row r="1" spans="1:13" x14ac:dyDescent="0.2">
      <c r="A1" s="32" t="s">
        <v>76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75</v>
      </c>
      <c r="K3" s="4" t="s">
        <v>9</v>
      </c>
      <c r="L3" s="5" t="s">
        <v>10</v>
      </c>
      <c r="M3" s="6" t="s">
        <v>11</v>
      </c>
    </row>
    <row r="4" spans="1:13" x14ac:dyDescent="0.2">
      <c r="A4" s="7">
        <v>1</v>
      </c>
      <c r="B4" s="8" t="s">
        <v>12</v>
      </c>
      <c r="C4" s="9"/>
      <c r="D4" s="10">
        <v>6400</v>
      </c>
      <c r="E4" s="10">
        <v>957</v>
      </c>
      <c r="F4" s="10">
        <f t="shared" ref="F4:F40" si="0">SUM(D4:E4)</f>
        <v>7357</v>
      </c>
      <c r="G4" s="11">
        <v>3075.87</v>
      </c>
      <c r="H4" s="12">
        <v>2700</v>
      </c>
      <c r="I4" s="12">
        <v>295.2</v>
      </c>
      <c r="J4" s="13"/>
      <c r="K4" s="13"/>
      <c r="L4" s="12">
        <v>2995.2</v>
      </c>
      <c r="M4" s="12"/>
    </row>
    <row r="5" spans="1:13" x14ac:dyDescent="0.2">
      <c r="A5" s="7">
        <f>A4+1</f>
        <v>2</v>
      </c>
      <c r="B5" s="8" t="s">
        <v>64</v>
      </c>
      <c r="C5" s="9"/>
      <c r="D5" s="10">
        <v>6400</v>
      </c>
      <c r="E5" s="10">
        <v>2392.5</v>
      </c>
      <c r="F5" s="10">
        <f t="shared" si="0"/>
        <v>8792.5</v>
      </c>
      <c r="G5" s="11">
        <f>2546.46+1363.72</f>
        <v>3910.1800000000003</v>
      </c>
      <c r="H5" s="12">
        <v>2700</v>
      </c>
      <c r="I5" s="12">
        <v>640</v>
      </c>
      <c r="J5" s="13"/>
      <c r="K5" s="13"/>
      <c r="L5" s="12">
        <v>3340</v>
      </c>
      <c r="M5" s="12"/>
    </row>
    <row r="6" spans="1:13" x14ac:dyDescent="0.2">
      <c r="A6" s="7">
        <f t="shared" ref="A6:A40" si="1">A5+1</f>
        <v>3</v>
      </c>
      <c r="B6" s="8" t="s">
        <v>65</v>
      </c>
      <c r="C6" s="9"/>
      <c r="D6" s="10">
        <v>6400</v>
      </c>
      <c r="E6" s="10">
        <v>1435.5</v>
      </c>
      <c r="F6" s="10">
        <f t="shared" si="0"/>
        <v>7835.5</v>
      </c>
      <c r="G6" s="11">
        <f>2573.42+818.23</f>
        <v>3391.65</v>
      </c>
      <c r="H6" s="12">
        <v>2700</v>
      </c>
      <c r="I6" s="12">
        <v>585.6</v>
      </c>
      <c r="J6" s="13"/>
      <c r="K6" s="13"/>
      <c r="L6" s="12">
        <v>3285.6</v>
      </c>
      <c r="M6" s="12"/>
    </row>
    <row r="7" spans="1:13" x14ac:dyDescent="0.2">
      <c r="A7" s="7">
        <f t="shared" si="1"/>
        <v>4</v>
      </c>
      <c r="B7" s="8" t="s">
        <v>15</v>
      </c>
      <c r="C7" s="9"/>
      <c r="D7" s="10">
        <v>6400</v>
      </c>
      <c r="E7" s="10">
        <v>1435.5</v>
      </c>
      <c r="F7" s="10">
        <f t="shared" si="0"/>
        <v>7835.5</v>
      </c>
      <c r="G7" s="11">
        <f>2572.43+818.23</f>
        <v>3390.66</v>
      </c>
      <c r="H7" s="12">
        <v>2700</v>
      </c>
      <c r="I7" s="12">
        <v>1082.4000000000001</v>
      </c>
      <c r="J7" s="13"/>
      <c r="K7" s="13"/>
      <c r="L7" s="12">
        <v>3782.4</v>
      </c>
      <c r="M7" s="12">
        <v>52.45</v>
      </c>
    </row>
    <row r="8" spans="1:13" x14ac:dyDescent="0.2">
      <c r="A8" s="7">
        <f t="shared" si="1"/>
        <v>5</v>
      </c>
      <c r="B8" s="8" t="s">
        <v>16</v>
      </c>
      <c r="C8" s="9"/>
      <c r="D8" s="10">
        <v>6400</v>
      </c>
      <c r="E8" s="10"/>
      <c r="F8" s="10">
        <f t="shared" si="0"/>
        <v>6400</v>
      </c>
      <c r="G8" s="11">
        <v>2613.7399999999998</v>
      </c>
      <c r="H8" s="12">
        <v>2700</v>
      </c>
      <c r="I8" s="12">
        <v>576</v>
      </c>
      <c r="J8" s="13"/>
      <c r="K8" s="13"/>
      <c r="L8" s="12">
        <v>3276</v>
      </c>
      <c r="M8" s="12"/>
    </row>
    <row r="9" spans="1:13" x14ac:dyDescent="0.2">
      <c r="A9" s="7">
        <f t="shared" si="1"/>
        <v>6</v>
      </c>
      <c r="B9" s="8" t="s">
        <v>17</v>
      </c>
      <c r="C9" s="9"/>
      <c r="D9" s="10">
        <v>6400</v>
      </c>
      <c r="E9" s="10"/>
      <c r="F9" s="10">
        <f t="shared" si="0"/>
        <v>6400</v>
      </c>
      <c r="G9" s="11">
        <v>2456.8200000000002</v>
      </c>
      <c r="H9" s="12">
        <v>2700</v>
      </c>
      <c r="I9" s="12">
        <v>104</v>
      </c>
      <c r="J9" s="13"/>
      <c r="K9" s="13"/>
      <c r="L9" s="12">
        <v>2804</v>
      </c>
      <c r="M9" s="12"/>
    </row>
    <row r="10" spans="1:13" x14ac:dyDescent="0.2">
      <c r="A10" s="7">
        <f t="shared" si="1"/>
        <v>7</v>
      </c>
      <c r="B10" s="8" t="s">
        <v>18</v>
      </c>
      <c r="C10" s="9"/>
      <c r="D10" s="10">
        <v>6400</v>
      </c>
      <c r="E10" s="10">
        <v>957</v>
      </c>
      <c r="F10" s="10">
        <f t="shared" si="0"/>
        <v>7357</v>
      </c>
      <c r="G10" s="11">
        <v>3170.34</v>
      </c>
      <c r="H10" s="12">
        <v>2700</v>
      </c>
      <c r="I10" s="12">
        <v>796.80000000000007</v>
      </c>
      <c r="J10" s="13"/>
      <c r="K10" s="13"/>
      <c r="L10" s="12">
        <v>3496.8</v>
      </c>
      <c r="M10" s="12"/>
    </row>
    <row r="11" spans="1:13" x14ac:dyDescent="0.2">
      <c r="A11" s="7">
        <f t="shared" si="1"/>
        <v>8</v>
      </c>
      <c r="B11" s="8" t="s">
        <v>19</v>
      </c>
      <c r="C11" s="9"/>
      <c r="D11" s="10">
        <v>6400</v>
      </c>
      <c r="E11" s="10">
        <v>1435.5</v>
      </c>
      <c r="F11" s="10">
        <f t="shared" si="0"/>
        <v>7835.5</v>
      </c>
      <c r="G11" s="11">
        <f>2573.42+818.23</f>
        <v>3391.65</v>
      </c>
      <c r="H11" s="12">
        <v>2700</v>
      </c>
      <c r="I11" s="12">
        <v>1176</v>
      </c>
      <c r="J11" s="13"/>
      <c r="K11" s="13"/>
      <c r="L11" s="12">
        <v>3876</v>
      </c>
      <c r="M11" s="12"/>
    </row>
    <row r="12" spans="1:13" x14ac:dyDescent="0.2">
      <c r="A12" s="7">
        <f t="shared" si="1"/>
        <v>9</v>
      </c>
      <c r="B12" s="8" t="s">
        <v>72</v>
      </c>
      <c r="C12" s="9"/>
      <c r="D12" s="10">
        <v>6400</v>
      </c>
      <c r="E12" s="10"/>
      <c r="F12" s="10">
        <f t="shared" si="0"/>
        <v>6400</v>
      </c>
      <c r="G12" s="11">
        <v>2709.44</v>
      </c>
      <c r="H12" s="12">
        <v>2790</v>
      </c>
      <c r="I12" s="12">
        <v>511.20000000000005</v>
      </c>
      <c r="J12" s="13"/>
      <c r="K12" s="13"/>
      <c r="L12" s="12">
        <v>3211.2</v>
      </c>
      <c r="M12" s="12"/>
    </row>
    <row r="13" spans="1:13" x14ac:dyDescent="0.2">
      <c r="A13" s="7">
        <f t="shared" si="1"/>
        <v>10</v>
      </c>
      <c r="B13" s="8" t="s">
        <v>21</v>
      </c>
      <c r="C13" s="9"/>
      <c r="D13" s="10">
        <v>6400</v>
      </c>
      <c r="E13" s="10"/>
      <c r="F13" s="10">
        <f t="shared" si="0"/>
        <v>6400</v>
      </c>
      <c r="G13" s="11">
        <v>2618.09</v>
      </c>
      <c r="H13" s="12">
        <v>2700</v>
      </c>
      <c r="I13" s="12">
        <v>220.8</v>
      </c>
      <c r="J13" s="13"/>
      <c r="K13" s="13"/>
      <c r="L13" s="12">
        <v>2920.8</v>
      </c>
      <c r="M13" s="12">
        <v>5257.74</v>
      </c>
    </row>
    <row r="14" spans="1:13" x14ac:dyDescent="0.2">
      <c r="A14" s="7">
        <f t="shared" si="1"/>
        <v>11</v>
      </c>
      <c r="B14" s="8" t="s">
        <v>22</v>
      </c>
      <c r="C14" s="9"/>
      <c r="D14" s="10">
        <v>6400</v>
      </c>
      <c r="E14" s="10">
        <v>1435.5</v>
      </c>
      <c r="F14" s="10">
        <f t="shared" si="0"/>
        <v>7835.5</v>
      </c>
      <c r="G14" s="11">
        <f>2608.8+818.23</f>
        <v>3427.03</v>
      </c>
      <c r="H14" s="12">
        <v>2700</v>
      </c>
      <c r="I14" s="12">
        <v>572</v>
      </c>
      <c r="J14" s="13"/>
      <c r="K14" s="13"/>
      <c r="L14" s="12">
        <v>3272</v>
      </c>
      <c r="M14" s="12"/>
    </row>
    <row r="15" spans="1:13" x14ac:dyDescent="0.2">
      <c r="A15" s="7">
        <f t="shared" si="1"/>
        <v>12</v>
      </c>
      <c r="B15" s="8" t="s">
        <v>23</v>
      </c>
      <c r="C15" s="9"/>
      <c r="D15" s="10">
        <v>6400</v>
      </c>
      <c r="E15" s="10"/>
      <c r="F15" s="10">
        <f t="shared" si="0"/>
        <v>6400</v>
      </c>
      <c r="G15" s="11">
        <v>2613.7399999999998</v>
      </c>
      <c r="H15" s="12">
        <v>2700</v>
      </c>
      <c r="I15" s="12">
        <v>0</v>
      </c>
      <c r="J15" s="13"/>
      <c r="K15" s="13"/>
      <c r="L15" s="12">
        <v>2700</v>
      </c>
      <c r="M15" s="12"/>
    </row>
    <row r="16" spans="1:13" x14ac:dyDescent="0.2">
      <c r="A16" s="7">
        <f t="shared" si="1"/>
        <v>13</v>
      </c>
      <c r="B16" s="8" t="s">
        <v>24</v>
      </c>
      <c r="C16" s="9"/>
      <c r="D16" s="10">
        <v>6400</v>
      </c>
      <c r="E16" s="10">
        <v>478.5</v>
      </c>
      <c r="F16" s="10">
        <f t="shared" si="0"/>
        <v>6878.5</v>
      </c>
      <c r="G16" s="11">
        <v>2914.48</v>
      </c>
      <c r="H16" s="12">
        <v>2700</v>
      </c>
      <c r="I16" s="12">
        <v>300.8</v>
      </c>
      <c r="J16" s="13"/>
      <c r="K16" s="13"/>
      <c r="L16" s="12">
        <v>3000.8</v>
      </c>
      <c r="M16" s="12"/>
    </row>
    <row r="17" spans="1:13" x14ac:dyDescent="0.2">
      <c r="A17" s="7">
        <f t="shared" si="1"/>
        <v>14</v>
      </c>
      <c r="B17" s="8" t="s">
        <v>25</v>
      </c>
      <c r="C17" s="9"/>
      <c r="D17" s="10">
        <v>6400</v>
      </c>
      <c r="E17" s="10">
        <v>1435.5</v>
      </c>
      <c r="F17" s="10">
        <f t="shared" ref="F17" si="2">SUM(D17:E17)</f>
        <v>7835.5</v>
      </c>
      <c r="G17" s="11">
        <f>2058.33+846.94</f>
        <v>2905.27</v>
      </c>
      <c r="H17" s="12">
        <v>2700</v>
      </c>
      <c r="I17" s="12">
        <v>176</v>
      </c>
      <c r="J17" s="13"/>
      <c r="K17" s="13"/>
      <c r="L17" s="12">
        <v>2876</v>
      </c>
      <c r="M17" s="12">
        <v>26.5</v>
      </c>
    </row>
    <row r="18" spans="1:13" x14ac:dyDescent="0.2">
      <c r="A18" s="7">
        <f t="shared" si="1"/>
        <v>15</v>
      </c>
      <c r="B18" s="8" t="s">
        <v>26</v>
      </c>
      <c r="C18" s="9"/>
      <c r="D18" s="10">
        <v>6400</v>
      </c>
      <c r="E18" s="10"/>
      <c r="F18" s="10">
        <f t="shared" si="0"/>
        <v>6400</v>
      </c>
      <c r="G18" s="11">
        <v>2613.7399999999998</v>
      </c>
      <c r="H18" s="12">
        <v>2700</v>
      </c>
      <c r="I18" s="12">
        <v>396</v>
      </c>
      <c r="J18" s="13"/>
      <c r="K18" s="13"/>
      <c r="L18" s="12">
        <v>3096</v>
      </c>
      <c r="M18" s="12"/>
    </row>
    <row r="19" spans="1:13" x14ac:dyDescent="0.2">
      <c r="A19" s="7">
        <f t="shared" si="1"/>
        <v>16</v>
      </c>
      <c r="B19" s="8" t="s">
        <v>27</v>
      </c>
      <c r="C19" s="9"/>
      <c r="D19" s="10">
        <v>6400</v>
      </c>
      <c r="E19" s="10">
        <v>478.5</v>
      </c>
      <c r="F19" s="10">
        <f t="shared" si="0"/>
        <v>6878.5</v>
      </c>
      <c r="G19" s="11">
        <v>2911.16</v>
      </c>
      <c r="H19" s="12">
        <v>2700</v>
      </c>
      <c r="I19" s="12">
        <v>817.6</v>
      </c>
      <c r="J19" s="13"/>
      <c r="K19" s="13"/>
      <c r="L19" s="12">
        <v>3517.6</v>
      </c>
      <c r="M19" s="12"/>
    </row>
    <row r="20" spans="1:13" x14ac:dyDescent="0.2">
      <c r="A20" s="7">
        <f t="shared" si="1"/>
        <v>17</v>
      </c>
      <c r="B20" s="8" t="s">
        <v>28</v>
      </c>
      <c r="C20" s="9"/>
      <c r="D20" s="10">
        <v>6400</v>
      </c>
      <c r="E20" s="10">
        <v>957</v>
      </c>
      <c r="F20" s="10">
        <f t="shared" si="0"/>
        <v>7357</v>
      </c>
      <c r="G20" s="11">
        <v>3029.4</v>
      </c>
      <c r="H20" s="12">
        <v>2700</v>
      </c>
      <c r="I20" s="12">
        <v>984</v>
      </c>
      <c r="J20" s="13"/>
      <c r="K20" s="13"/>
      <c r="L20" s="12">
        <v>3684</v>
      </c>
      <c r="M20" s="12"/>
    </row>
    <row r="21" spans="1:13" x14ac:dyDescent="0.2">
      <c r="A21" s="7">
        <f t="shared" si="1"/>
        <v>18</v>
      </c>
      <c r="B21" s="8" t="s">
        <v>29</v>
      </c>
      <c r="C21" s="9"/>
      <c r="D21" s="10">
        <v>6400</v>
      </c>
      <c r="E21" s="10">
        <v>478.5</v>
      </c>
      <c r="F21" s="10">
        <f t="shared" si="0"/>
        <v>6878.5</v>
      </c>
      <c r="G21" s="11">
        <v>2913.03</v>
      </c>
      <c r="H21" s="12">
        <v>2700</v>
      </c>
      <c r="I21" s="12">
        <v>1248</v>
      </c>
      <c r="J21" s="13"/>
      <c r="K21" s="13"/>
      <c r="L21" s="12">
        <v>3948</v>
      </c>
      <c r="M21" s="12"/>
    </row>
    <row r="22" spans="1:13" x14ac:dyDescent="0.2">
      <c r="A22" s="7">
        <f t="shared" si="1"/>
        <v>19</v>
      </c>
      <c r="B22" s="8" t="s">
        <v>66</v>
      </c>
      <c r="C22" s="31"/>
      <c r="D22" s="10">
        <v>6400</v>
      </c>
      <c r="E22" s="10"/>
      <c r="F22" s="10">
        <f t="shared" si="0"/>
        <v>6400</v>
      </c>
      <c r="G22" s="11">
        <v>2709.44</v>
      </c>
      <c r="H22" s="12">
        <v>2700</v>
      </c>
      <c r="I22" s="12">
        <v>398.40000000000003</v>
      </c>
      <c r="J22" s="13"/>
      <c r="K22" s="13"/>
      <c r="L22" s="12">
        <v>3098.4</v>
      </c>
      <c r="M22" s="12"/>
    </row>
    <row r="23" spans="1:13" x14ac:dyDescent="0.2">
      <c r="A23" s="7">
        <f t="shared" si="1"/>
        <v>20</v>
      </c>
      <c r="B23" s="8" t="s">
        <v>31</v>
      </c>
      <c r="C23" s="9"/>
      <c r="D23" s="10">
        <v>6400</v>
      </c>
      <c r="E23" s="10"/>
      <c r="F23" s="10">
        <f t="shared" ref="F23" si="3">SUM(D23:E23)</f>
        <v>6400</v>
      </c>
      <c r="G23" s="11">
        <v>2442.41</v>
      </c>
      <c r="H23" s="12">
        <v>2700</v>
      </c>
      <c r="I23" s="12">
        <v>307.20000000000005</v>
      </c>
      <c r="J23" s="13"/>
      <c r="K23" s="13"/>
      <c r="L23" s="12">
        <v>3007.2</v>
      </c>
      <c r="M23" s="12"/>
    </row>
    <row r="24" spans="1:13" x14ac:dyDescent="0.2">
      <c r="A24" s="7">
        <f t="shared" si="1"/>
        <v>21</v>
      </c>
      <c r="B24" s="8" t="s">
        <v>32</v>
      </c>
      <c r="C24" s="9"/>
      <c r="D24" s="10">
        <v>6400</v>
      </c>
      <c r="E24" s="10">
        <v>2105.4</v>
      </c>
      <c r="F24" s="10">
        <f t="shared" si="0"/>
        <v>8505.4</v>
      </c>
      <c r="G24" s="11">
        <v>3788.94</v>
      </c>
      <c r="H24" s="12">
        <v>2700</v>
      </c>
      <c r="I24" s="12">
        <v>224</v>
      </c>
      <c r="J24" s="13"/>
      <c r="K24" s="13"/>
      <c r="L24" s="12">
        <v>2924</v>
      </c>
      <c r="M24" s="12"/>
    </row>
    <row r="25" spans="1:13" x14ac:dyDescent="0.2">
      <c r="A25" s="7">
        <f t="shared" si="1"/>
        <v>22</v>
      </c>
      <c r="B25" s="8" t="s">
        <v>33</v>
      </c>
      <c r="C25" s="9"/>
      <c r="D25" s="10">
        <v>6400</v>
      </c>
      <c r="E25" s="10"/>
      <c r="F25" s="10">
        <f t="shared" si="0"/>
        <v>6400</v>
      </c>
      <c r="G25" s="11">
        <v>2545.56</v>
      </c>
      <c r="H25" s="12">
        <v>2700</v>
      </c>
      <c r="I25" s="12">
        <v>467.20000000000005</v>
      </c>
      <c r="J25" s="13"/>
      <c r="K25" s="13"/>
      <c r="L25" s="12">
        <v>3167.2</v>
      </c>
      <c r="M25" s="12"/>
    </row>
    <row r="26" spans="1:13" x14ac:dyDescent="0.2">
      <c r="A26" s="7">
        <f t="shared" si="1"/>
        <v>23</v>
      </c>
      <c r="B26" s="8" t="s">
        <v>34</v>
      </c>
      <c r="C26" s="9"/>
      <c r="D26" s="10">
        <v>6400</v>
      </c>
      <c r="E26" s="10"/>
      <c r="F26" s="10">
        <f t="shared" si="0"/>
        <v>6400</v>
      </c>
      <c r="G26" s="11">
        <v>2361.44</v>
      </c>
      <c r="H26" s="12">
        <v>2700</v>
      </c>
      <c r="I26" s="12">
        <v>227.20000000000002</v>
      </c>
      <c r="J26" s="13"/>
      <c r="K26" s="13"/>
      <c r="L26" s="12">
        <v>2927.2</v>
      </c>
      <c r="M26" s="12"/>
    </row>
    <row r="27" spans="1:13" x14ac:dyDescent="0.2">
      <c r="A27" s="7">
        <f t="shared" si="1"/>
        <v>24</v>
      </c>
      <c r="B27" s="8" t="s">
        <v>35</v>
      </c>
      <c r="C27" s="9"/>
      <c r="D27" s="10">
        <v>6400</v>
      </c>
      <c r="E27" s="10">
        <v>1148.4000000000001</v>
      </c>
      <c r="F27" s="10">
        <f t="shared" si="0"/>
        <v>7548.4</v>
      </c>
      <c r="G27" s="11">
        <v>3110.92</v>
      </c>
      <c r="H27" s="12">
        <v>2700</v>
      </c>
      <c r="I27" s="12">
        <v>516.80000000000007</v>
      </c>
      <c r="J27" s="13"/>
      <c r="K27" s="13"/>
      <c r="L27" s="12">
        <v>3216.8</v>
      </c>
      <c r="M27" s="12"/>
    </row>
    <row r="28" spans="1:13" x14ac:dyDescent="0.2">
      <c r="A28" s="7">
        <f t="shared" si="1"/>
        <v>25</v>
      </c>
      <c r="B28" s="8" t="s">
        <v>36</v>
      </c>
      <c r="C28" s="9"/>
      <c r="D28" s="10">
        <v>6400</v>
      </c>
      <c r="E28" s="10">
        <v>478.5</v>
      </c>
      <c r="F28" s="10">
        <f t="shared" si="0"/>
        <v>6878.5</v>
      </c>
      <c r="G28" s="11">
        <f>2322.98+580.75</f>
        <v>2903.73</v>
      </c>
      <c r="H28" s="12">
        <v>2700</v>
      </c>
      <c r="I28" s="12">
        <v>568</v>
      </c>
      <c r="J28" s="13"/>
      <c r="K28" s="13"/>
      <c r="L28" s="12">
        <v>3268</v>
      </c>
      <c r="M28" s="12"/>
    </row>
    <row r="29" spans="1:13" x14ac:dyDescent="0.2">
      <c r="A29" s="7">
        <f t="shared" si="1"/>
        <v>26</v>
      </c>
      <c r="B29" s="8" t="s">
        <v>37</v>
      </c>
      <c r="C29" s="9"/>
      <c r="D29" s="10">
        <v>6400</v>
      </c>
      <c r="E29" s="14"/>
      <c r="F29" s="10">
        <f t="shared" si="0"/>
        <v>6400</v>
      </c>
      <c r="G29" s="11">
        <v>2611.79</v>
      </c>
      <c r="H29" s="12">
        <v>2700</v>
      </c>
      <c r="I29" s="12">
        <v>364</v>
      </c>
      <c r="J29" s="13"/>
      <c r="K29" s="13"/>
      <c r="L29" s="12">
        <v>3064</v>
      </c>
      <c r="M29" s="12"/>
    </row>
    <row r="30" spans="1:13" x14ac:dyDescent="0.2">
      <c r="A30" s="7">
        <f t="shared" si="1"/>
        <v>27</v>
      </c>
      <c r="B30" s="8" t="s">
        <v>38</v>
      </c>
      <c r="C30" s="9"/>
      <c r="D30" s="10">
        <v>6400</v>
      </c>
      <c r="E30" s="10">
        <v>957</v>
      </c>
      <c r="F30" s="10">
        <f t="shared" si="0"/>
        <v>7357</v>
      </c>
      <c r="G30" s="11">
        <v>3166.73</v>
      </c>
      <c r="H30" s="12">
        <v>2700</v>
      </c>
      <c r="I30" s="12">
        <v>656</v>
      </c>
      <c r="J30" s="13"/>
      <c r="K30" s="13"/>
      <c r="L30" s="12">
        <v>3356</v>
      </c>
      <c r="M30" s="12"/>
    </row>
    <row r="31" spans="1:13" x14ac:dyDescent="0.2">
      <c r="A31" s="7">
        <f t="shared" si="1"/>
        <v>28</v>
      </c>
      <c r="B31" s="8" t="s">
        <v>39</v>
      </c>
      <c r="C31" s="9"/>
      <c r="D31" s="10">
        <v>6400</v>
      </c>
      <c r="E31" s="10">
        <v>478.5</v>
      </c>
      <c r="F31" s="10">
        <f t="shared" si="0"/>
        <v>6878.5</v>
      </c>
      <c r="G31" s="11">
        <v>2907.46</v>
      </c>
      <c r="H31" s="12">
        <v>2700</v>
      </c>
      <c r="I31" s="12">
        <v>304</v>
      </c>
      <c r="J31" s="13"/>
      <c r="K31" s="13"/>
      <c r="L31" s="12">
        <v>3004</v>
      </c>
      <c r="M31" s="12"/>
    </row>
    <row r="32" spans="1:13" x14ac:dyDescent="0.2">
      <c r="A32" s="7">
        <f t="shared" si="1"/>
        <v>29</v>
      </c>
      <c r="B32" s="8" t="s">
        <v>40</v>
      </c>
      <c r="C32" s="9"/>
      <c r="D32" s="10">
        <v>6400</v>
      </c>
      <c r="E32" s="10"/>
      <c r="F32" s="10">
        <f t="shared" si="0"/>
        <v>6400</v>
      </c>
      <c r="G32" s="11">
        <v>2619.87</v>
      </c>
      <c r="H32" s="12">
        <v>2700</v>
      </c>
      <c r="I32" s="12">
        <v>292</v>
      </c>
      <c r="J32" s="13"/>
      <c r="K32" s="13">
        <v>-300</v>
      </c>
      <c r="L32" s="12">
        <v>2692</v>
      </c>
      <c r="M32" s="12"/>
    </row>
    <row r="33" spans="1:13" x14ac:dyDescent="0.2">
      <c r="A33" s="7">
        <f t="shared" si="1"/>
        <v>30</v>
      </c>
      <c r="B33" s="8" t="s">
        <v>67</v>
      </c>
      <c r="C33" s="31"/>
      <c r="D33" s="10">
        <v>6400</v>
      </c>
      <c r="E33" s="10"/>
      <c r="F33" s="10">
        <f t="shared" si="0"/>
        <v>6400</v>
      </c>
      <c r="G33" s="11">
        <v>2709.44</v>
      </c>
      <c r="H33" s="12">
        <v>2700</v>
      </c>
      <c r="I33" s="12">
        <v>244</v>
      </c>
      <c r="J33" s="13"/>
      <c r="K33" s="13">
        <v>-300</v>
      </c>
      <c r="L33" s="12">
        <v>2644</v>
      </c>
      <c r="M33" s="12"/>
    </row>
    <row r="34" spans="1:13" x14ac:dyDescent="0.2">
      <c r="A34" s="7">
        <f t="shared" si="1"/>
        <v>31</v>
      </c>
      <c r="B34" s="8" t="s">
        <v>41</v>
      </c>
      <c r="C34" s="9"/>
      <c r="D34" s="10">
        <v>6400</v>
      </c>
      <c r="E34" s="10">
        <v>1148.4000000000001</v>
      </c>
      <c r="F34" s="10">
        <f t="shared" si="0"/>
        <v>7548.4</v>
      </c>
      <c r="G34" s="11">
        <v>3270.43</v>
      </c>
      <c r="H34" s="12">
        <v>2700</v>
      </c>
      <c r="I34" s="12">
        <v>1232</v>
      </c>
      <c r="J34" s="13"/>
      <c r="K34" s="13"/>
      <c r="L34" s="12">
        <v>3932</v>
      </c>
      <c r="M34" s="12"/>
    </row>
    <row r="35" spans="1:13" x14ac:dyDescent="0.2">
      <c r="A35" s="7">
        <f t="shared" si="1"/>
        <v>32</v>
      </c>
      <c r="B35" s="8" t="s">
        <v>42</v>
      </c>
      <c r="C35" s="9"/>
      <c r="D35" s="10">
        <v>6400</v>
      </c>
      <c r="E35" s="10">
        <v>957</v>
      </c>
      <c r="F35" s="10">
        <f t="shared" si="0"/>
        <v>7357</v>
      </c>
      <c r="G35" s="11">
        <v>3166.73</v>
      </c>
      <c r="H35" s="12">
        <v>2700</v>
      </c>
      <c r="I35" s="12">
        <v>166.4</v>
      </c>
      <c r="J35" s="13"/>
      <c r="K35" s="13"/>
      <c r="L35" s="12">
        <v>2866.4</v>
      </c>
      <c r="M35" s="12"/>
    </row>
    <row r="36" spans="1:13" x14ac:dyDescent="0.2">
      <c r="A36" s="7">
        <f t="shared" si="1"/>
        <v>33</v>
      </c>
      <c r="B36" s="16" t="s">
        <v>43</v>
      </c>
      <c r="C36" s="9"/>
      <c r="D36" s="10">
        <v>6400</v>
      </c>
      <c r="E36" s="10"/>
      <c r="F36" s="10">
        <f t="shared" si="0"/>
        <v>6400</v>
      </c>
      <c r="G36" s="11">
        <v>2618.09</v>
      </c>
      <c r="H36" s="12">
        <v>2700</v>
      </c>
      <c r="I36" s="12">
        <v>1488</v>
      </c>
      <c r="J36" s="13"/>
      <c r="K36" s="13"/>
      <c r="L36" s="12">
        <v>4188</v>
      </c>
      <c r="M36" s="12"/>
    </row>
    <row r="37" spans="1:13" x14ac:dyDescent="0.2">
      <c r="A37" s="7">
        <f t="shared" si="1"/>
        <v>34</v>
      </c>
      <c r="B37" s="16" t="s">
        <v>44</v>
      </c>
      <c r="C37" s="9"/>
      <c r="D37" s="10">
        <v>6400</v>
      </c>
      <c r="E37" s="10">
        <v>478.5</v>
      </c>
      <c r="F37" s="10">
        <f t="shared" si="0"/>
        <v>6878.5</v>
      </c>
      <c r="G37" s="11">
        <v>2755.89</v>
      </c>
      <c r="H37" s="12">
        <v>2700</v>
      </c>
      <c r="I37" s="12">
        <v>292.8</v>
      </c>
      <c r="J37" s="13"/>
      <c r="K37" s="13"/>
      <c r="L37" s="12">
        <v>2992.8</v>
      </c>
      <c r="M37" s="12"/>
    </row>
    <row r="38" spans="1:13" x14ac:dyDescent="0.2">
      <c r="A38" s="7">
        <f t="shared" si="1"/>
        <v>35</v>
      </c>
      <c r="B38" s="16" t="s">
        <v>45</v>
      </c>
      <c r="C38" s="9"/>
      <c r="D38" s="10">
        <v>6400</v>
      </c>
      <c r="E38" s="10">
        <v>1626.9</v>
      </c>
      <c r="F38" s="10">
        <f t="shared" si="0"/>
        <v>8026.9</v>
      </c>
      <c r="G38" s="11">
        <f>2567.62+927.33</f>
        <v>3494.95</v>
      </c>
      <c r="H38" s="12">
        <v>2700</v>
      </c>
      <c r="I38" s="12">
        <v>504</v>
      </c>
      <c r="J38" s="13"/>
      <c r="K38" s="13"/>
      <c r="L38" s="12">
        <v>3204</v>
      </c>
      <c r="M38" s="12"/>
    </row>
    <row r="39" spans="1:13" x14ac:dyDescent="0.2">
      <c r="A39" s="7">
        <f t="shared" si="1"/>
        <v>36</v>
      </c>
      <c r="B39" s="16" t="s">
        <v>46</v>
      </c>
      <c r="C39" s="9"/>
      <c r="D39" s="10">
        <v>6400</v>
      </c>
      <c r="E39" s="10"/>
      <c r="F39" s="10">
        <f t="shared" si="0"/>
        <v>6400</v>
      </c>
      <c r="G39" s="11">
        <v>2432.67</v>
      </c>
      <c r="H39" s="12">
        <v>2700</v>
      </c>
      <c r="I39" s="12">
        <v>364.8</v>
      </c>
      <c r="J39" s="13"/>
      <c r="K39" s="13"/>
      <c r="L39" s="12">
        <v>3064.8</v>
      </c>
      <c r="M39" s="12"/>
    </row>
    <row r="40" spans="1:13" x14ac:dyDescent="0.2">
      <c r="A40" s="7">
        <f t="shared" si="1"/>
        <v>37</v>
      </c>
      <c r="B40" s="16" t="s">
        <v>48</v>
      </c>
      <c r="C40" s="9"/>
      <c r="D40" s="10">
        <v>6400</v>
      </c>
      <c r="E40" s="10">
        <v>478.5</v>
      </c>
      <c r="F40" s="10">
        <f t="shared" si="0"/>
        <v>6878.5</v>
      </c>
      <c r="G40" s="11">
        <v>2861.8</v>
      </c>
      <c r="H40" s="12">
        <v>2700</v>
      </c>
      <c r="I40" s="12">
        <v>292.8</v>
      </c>
      <c r="J40" s="13"/>
      <c r="K40" s="13"/>
      <c r="L40" s="12">
        <v>2992.8</v>
      </c>
      <c r="M40" s="12">
        <v>296.75</v>
      </c>
    </row>
    <row r="41" spans="1:13" x14ac:dyDescent="0.2">
      <c r="E41" s="17"/>
      <c r="F41" s="17"/>
      <c r="I41" s="17"/>
      <c r="J41" s="17"/>
      <c r="K41" s="17"/>
      <c r="L41" s="17"/>
      <c r="M41" s="17"/>
    </row>
    <row r="44" spans="1:13" x14ac:dyDescent="0.2">
      <c r="A44" t="s">
        <v>49</v>
      </c>
      <c r="B44" t="s">
        <v>50</v>
      </c>
    </row>
    <row r="45" spans="1:13" x14ac:dyDescent="0.2">
      <c r="B45" t="s">
        <v>51</v>
      </c>
    </row>
    <row r="46" spans="1:13" x14ac:dyDescent="0.2">
      <c r="B46" t="s">
        <v>52</v>
      </c>
    </row>
    <row r="47" spans="1:13" x14ac:dyDescent="0.2">
      <c r="B47" t="s">
        <v>53</v>
      </c>
    </row>
    <row r="48" spans="1:13" x14ac:dyDescent="0.2">
      <c r="B48" t="s">
        <v>54</v>
      </c>
    </row>
    <row r="49" spans="2:2" x14ac:dyDescent="0.2">
      <c r="B49" t="s">
        <v>55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803A0-DF26-43A5-A81F-1193DCD827F7}">
  <dimension ref="A1:M49"/>
  <sheetViews>
    <sheetView topLeftCell="A7" zoomScale="93" zoomScaleNormal="93" workbookViewId="0">
      <selection activeCell="S49" sqref="S49"/>
    </sheetView>
  </sheetViews>
  <sheetFormatPr defaultRowHeight="12.75" x14ac:dyDescent="0.2"/>
  <cols>
    <col min="1" max="1" width="8.140625" customWidth="1"/>
    <col min="2" max="2" width="22.85546875" customWidth="1"/>
    <col min="3" max="3" width="11.85546875" hidden="1" customWidth="1"/>
    <col min="4" max="4" width="15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1.140625" hidden="1" customWidth="1"/>
    <col min="11" max="11" width="11.28515625" customWidth="1"/>
    <col min="12" max="12" width="12.7109375" customWidth="1"/>
    <col min="15" max="1026" width="8.7109375" customWidth="1"/>
  </cols>
  <sheetData>
    <row r="1" spans="1:13" x14ac:dyDescent="0.2">
      <c r="A1" s="32" t="s">
        <v>77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75</v>
      </c>
      <c r="K3" s="4" t="s">
        <v>9</v>
      </c>
      <c r="L3" s="5" t="s">
        <v>10</v>
      </c>
      <c r="M3" s="6" t="s">
        <v>11</v>
      </c>
    </row>
    <row r="4" spans="1:13" x14ac:dyDescent="0.2">
      <c r="A4" s="7">
        <v>1</v>
      </c>
      <c r="B4" s="8" t="s">
        <v>12</v>
      </c>
      <c r="C4" s="9"/>
      <c r="D4" s="10">
        <v>6400</v>
      </c>
      <c r="E4" s="10">
        <v>957</v>
      </c>
      <c r="F4" s="10">
        <f t="shared" ref="F4:F40" si="0">SUM(D4:E4)</f>
        <v>7357</v>
      </c>
      <c r="G4" s="11">
        <v>3075.96</v>
      </c>
      <c r="H4" s="12">
        <v>2700</v>
      </c>
      <c r="I4" s="12">
        <v>984</v>
      </c>
      <c r="J4" s="13"/>
      <c r="K4" s="13"/>
      <c r="L4" s="12">
        <v>3684</v>
      </c>
      <c r="M4" s="12"/>
    </row>
    <row r="5" spans="1:13" x14ac:dyDescent="0.2">
      <c r="A5" s="7">
        <f>A4+1</f>
        <v>2</v>
      </c>
      <c r="B5" s="8" t="s">
        <v>64</v>
      </c>
      <c r="C5" s="9"/>
      <c r="D5" s="10">
        <v>6400</v>
      </c>
      <c r="E5" s="10">
        <v>2392.5</v>
      </c>
      <c r="F5" s="10">
        <f t="shared" si="0"/>
        <v>8792.5</v>
      </c>
      <c r="G5" s="11">
        <f>2546.5+1363.72</f>
        <v>3910.2200000000003</v>
      </c>
      <c r="H5" s="12">
        <v>2700</v>
      </c>
      <c r="I5" s="12">
        <v>640</v>
      </c>
      <c r="J5" s="13"/>
      <c r="K5" s="13"/>
      <c r="L5" s="12">
        <v>3340</v>
      </c>
      <c r="M5" s="12">
        <v>376</v>
      </c>
    </row>
    <row r="6" spans="1:13" x14ac:dyDescent="0.2">
      <c r="A6" s="7">
        <f t="shared" ref="A6:A40" si="1">A5+1</f>
        <v>3</v>
      </c>
      <c r="B6" s="8" t="s">
        <v>65</v>
      </c>
      <c r="C6" s="9"/>
      <c r="D6" s="10">
        <v>6400</v>
      </c>
      <c r="E6" s="10">
        <v>1435.5</v>
      </c>
      <c r="F6" s="10">
        <f t="shared" si="0"/>
        <v>7835.5</v>
      </c>
      <c r="G6" s="11">
        <f>2573.56+818.23</f>
        <v>3391.79</v>
      </c>
      <c r="H6" s="12">
        <v>2700</v>
      </c>
      <c r="I6" s="12">
        <v>683.2</v>
      </c>
      <c r="J6" s="13"/>
      <c r="K6" s="13"/>
      <c r="L6" s="12">
        <v>3383.2</v>
      </c>
      <c r="M6" s="12">
        <v>652.78</v>
      </c>
    </row>
    <row r="7" spans="1:13" x14ac:dyDescent="0.2">
      <c r="A7" s="7">
        <f t="shared" si="1"/>
        <v>4</v>
      </c>
      <c r="B7" s="8" t="s">
        <v>15</v>
      </c>
      <c r="C7" s="9"/>
      <c r="D7" s="10">
        <v>6400</v>
      </c>
      <c r="E7" s="10">
        <v>1435.5</v>
      </c>
      <c r="F7" s="10">
        <f t="shared" si="0"/>
        <v>7835.5</v>
      </c>
      <c r="G7" s="11">
        <f>2572.5+818.23</f>
        <v>3390.73</v>
      </c>
      <c r="H7" s="12">
        <v>2700</v>
      </c>
      <c r="I7" s="12">
        <v>1377.6000000000001</v>
      </c>
      <c r="J7" s="13"/>
      <c r="K7" s="13"/>
      <c r="L7" s="12">
        <v>4077.6000000000004</v>
      </c>
      <c r="M7" s="12"/>
    </row>
    <row r="8" spans="1:13" x14ac:dyDescent="0.2">
      <c r="A8" s="7">
        <f t="shared" si="1"/>
        <v>5</v>
      </c>
      <c r="B8" s="8" t="s">
        <v>16</v>
      </c>
      <c r="C8" s="9"/>
      <c r="D8" s="10">
        <v>6400</v>
      </c>
      <c r="E8" s="10"/>
      <c r="F8" s="10">
        <f t="shared" si="0"/>
        <v>6400</v>
      </c>
      <c r="G8" s="11">
        <v>2613.84</v>
      </c>
      <c r="H8" s="12">
        <v>2700</v>
      </c>
      <c r="I8" s="12">
        <v>576</v>
      </c>
      <c r="J8" s="13"/>
      <c r="K8" s="13">
        <v>-400</v>
      </c>
      <c r="L8" s="12">
        <v>2876</v>
      </c>
      <c r="M8" s="12"/>
    </row>
    <row r="9" spans="1:13" x14ac:dyDescent="0.2">
      <c r="A9" s="7">
        <f t="shared" si="1"/>
        <v>6</v>
      </c>
      <c r="B9" s="8" t="s">
        <v>17</v>
      </c>
      <c r="C9" s="9"/>
      <c r="D9" s="10">
        <v>6400</v>
      </c>
      <c r="E9" s="10"/>
      <c r="F9" s="10">
        <f t="shared" si="0"/>
        <v>6400</v>
      </c>
      <c r="G9" s="11">
        <v>2457.16</v>
      </c>
      <c r="H9" s="12">
        <v>2700</v>
      </c>
      <c r="I9" s="12">
        <v>144</v>
      </c>
      <c r="J9" s="13"/>
      <c r="K9" s="13"/>
      <c r="L9" s="12">
        <v>2844</v>
      </c>
      <c r="M9" s="12"/>
    </row>
    <row r="10" spans="1:13" x14ac:dyDescent="0.2">
      <c r="A10" s="7">
        <f t="shared" si="1"/>
        <v>7</v>
      </c>
      <c r="B10" s="8" t="s">
        <v>18</v>
      </c>
      <c r="C10" s="9"/>
      <c r="D10" s="10">
        <v>6400</v>
      </c>
      <c r="E10" s="10">
        <v>957</v>
      </c>
      <c r="F10" s="10">
        <f t="shared" si="0"/>
        <v>7357</v>
      </c>
      <c r="G10" s="11">
        <v>3170.47</v>
      </c>
      <c r="H10" s="12">
        <v>2700</v>
      </c>
      <c r="I10" s="12">
        <v>796.80000000000007</v>
      </c>
      <c r="J10" s="13"/>
      <c r="K10" s="13"/>
      <c r="L10" s="12">
        <v>3496.8</v>
      </c>
      <c r="M10" s="12"/>
    </row>
    <row r="11" spans="1:13" x14ac:dyDescent="0.2">
      <c r="A11" s="7">
        <f t="shared" si="1"/>
        <v>8</v>
      </c>
      <c r="B11" s="8" t="s">
        <v>19</v>
      </c>
      <c r="C11" s="9"/>
      <c r="D11" s="10">
        <v>6400</v>
      </c>
      <c r="E11" s="10">
        <v>1435.5</v>
      </c>
      <c r="F11" s="10">
        <f t="shared" si="0"/>
        <v>7835.5</v>
      </c>
      <c r="G11" s="11">
        <f>2573.56+818.23</f>
        <v>3391.79</v>
      </c>
      <c r="H11" s="12">
        <v>2700</v>
      </c>
      <c r="I11" s="12">
        <v>1411.2</v>
      </c>
      <c r="J11" s="13"/>
      <c r="K11" s="13"/>
      <c r="L11" s="12">
        <v>4111.2</v>
      </c>
      <c r="M11" s="12">
        <v>355.3</v>
      </c>
    </row>
    <row r="12" spans="1:13" x14ac:dyDescent="0.2">
      <c r="A12" s="7">
        <f t="shared" si="1"/>
        <v>9</v>
      </c>
      <c r="B12" s="8" t="s">
        <v>72</v>
      </c>
      <c r="C12" s="9"/>
      <c r="D12" s="10">
        <v>6400</v>
      </c>
      <c r="E12" s="10"/>
      <c r="F12" s="10">
        <f t="shared" si="0"/>
        <v>6400</v>
      </c>
      <c r="G12" s="11">
        <v>2709.44</v>
      </c>
      <c r="H12" s="12">
        <v>2790</v>
      </c>
      <c r="I12" s="12">
        <v>397.6</v>
      </c>
      <c r="J12" s="13"/>
      <c r="K12" s="13"/>
      <c r="L12" s="12">
        <v>3097.6</v>
      </c>
      <c r="M12" s="12"/>
    </row>
    <row r="13" spans="1:13" x14ac:dyDescent="0.2">
      <c r="A13" s="7">
        <f t="shared" si="1"/>
        <v>10</v>
      </c>
      <c r="B13" s="8" t="s">
        <v>21</v>
      </c>
      <c r="C13" s="9"/>
      <c r="D13" s="10">
        <v>6400</v>
      </c>
      <c r="E13" s="10"/>
      <c r="F13" s="10">
        <f t="shared" si="0"/>
        <v>6400</v>
      </c>
      <c r="G13" s="11">
        <v>2618.17</v>
      </c>
      <c r="H13" s="12">
        <v>2700</v>
      </c>
      <c r="I13" s="12">
        <v>294.40000000000003</v>
      </c>
      <c r="J13" s="13"/>
      <c r="K13" s="13"/>
      <c r="L13" s="12">
        <v>2994.4</v>
      </c>
      <c r="M13" s="12"/>
    </row>
    <row r="14" spans="1:13" x14ac:dyDescent="0.2">
      <c r="A14" s="7">
        <f t="shared" si="1"/>
        <v>11</v>
      </c>
      <c r="B14" s="8" t="s">
        <v>22</v>
      </c>
      <c r="C14" s="9"/>
      <c r="D14" s="10">
        <v>6400</v>
      </c>
      <c r="E14" s="10">
        <v>1435.5</v>
      </c>
      <c r="F14" s="10">
        <f t="shared" si="0"/>
        <v>7835.5</v>
      </c>
      <c r="G14" s="11">
        <f>2608.82+818.23</f>
        <v>3427.05</v>
      </c>
      <c r="H14" s="12">
        <v>2700</v>
      </c>
      <c r="I14" s="12">
        <v>728</v>
      </c>
      <c r="J14" s="13"/>
      <c r="K14" s="13"/>
      <c r="L14" s="12">
        <v>3428</v>
      </c>
      <c r="M14" s="12">
        <v>55.55</v>
      </c>
    </row>
    <row r="15" spans="1:13" x14ac:dyDescent="0.2">
      <c r="A15" s="7">
        <f t="shared" si="1"/>
        <v>12</v>
      </c>
      <c r="B15" s="8" t="s">
        <v>23</v>
      </c>
      <c r="C15" s="9"/>
      <c r="D15" s="10">
        <v>6400</v>
      </c>
      <c r="E15" s="10"/>
      <c r="F15" s="10">
        <f t="shared" si="0"/>
        <v>6400</v>
      </c>
      <c r="G15" s="11">
        <v>2613.84</v>
      </c>
      <c r="H15" s="12">
        <v>2700</v>
      </c>
      <c r="I15" s="12">
        <v>0</v>
      </c>
      <c r="J15" s="13"/>
      <c r="K15" s="13"/>
      <c r="L15" s="12">
        <v>2700</v>
      </c>
      <c r="M15" s="12"/>
    </row>
    <row r="16" spans="1:13" x14ac:dyDescent="0.2">
      <c r="A16" s="7">
        <f t="shared" si="1"/>
        <v>13</v>
      </c>
      <c r="B16" s="8" t="s">
        <v>24</v>
      </c>
      <c r="C16" s="9"/>
      <c r="D16" s="10">
        <v>6400</v>
      </c>
      <c r="E16" s="10">
        <v>478.5</v>
      </c>
      <c r="F16" s="10">
        <f t="shared" si="0"/>
        <v>6878.5</v>
      </c>
      <c r="G16" s="11">
        <v>2914.6</v>
      </c>
      <c r="H16" s="12">
        <v>2700</v>
      </c>
      <c r="I16" s="12">
        <v>451.20000000000005</v>
      </c>
      <c r="J16" s="13"/>
      <c r="K16" s="13"/>
      <c r="L16" s="12">
        <v>3151.2</v>
      </c>
      <c r="M16" s="12"/>
    </row>
    <row r="17" spans="1:13" x14ac:dyDescent="0.2">
      <c r="A17" s="7">
        <f t="shared" si="1"/>
        <v>14</v>
      </c>
      <c r="B17" s="8" t="s">
        <v>25</v>
      </c>
      <c r="C17" s="9"/>
      <c r="D17" s="10">
        <v>6400</v>
      </c>
      <c r="E17" s="10">
        <v>1435.5</v>
      </c>
      <c r="F17" s="10">
        <f t="shared" ref="F17" si="2">SUM(D17:E17)</f>
        <v>7835.5</v>
      </c>
      <c r="G17" s="11">
        <f>2058.48+846.94</f>
        <v>2905.42</v>
      </c>
      <c r="H17" s="12">
        <v>2700</v>
      </c>
      <c r="I17" s="12">
        <v>176</v>
      </c>
      <c r="J17" s="13"/>
      <c r="K17" s="13"/>
      <c r="L17" s="12">
        <v>2876</v>
      </c>
      <c r="M17" s="12"/>
    </row>
    <row r="18" spans="1:13" x14ac:dyDescent="0.2">
      <c r="A18" s="7">
        <f t="shared" si="1"/>
        <v>15</v>
      </c>
      <c r="B18" s="8" t="s">
        <v>26</v>
      </c>
      <c r="C18" s="9"/>
      <c r="D18" s="10">
        <v>6400</v>
      </c>
      <c r="E18" s="10"/>
      <c r="F18" s="10">
        <f t="shared" si="0"/>
        <v>6400</v>
      </c>
      <c r="G18" s="11">
        <v>2613.84</v>
      </c>
      <c r="H18" s="12">
        <v>2700</v>
      </c>
      <c r="I18" s="12">
        <v>633.6</v>
      </c>
      <c r="J18" s="13"/>
      <c r="K18" s="13"/>
      <c r="L18" s="12">
        <v>3333.6</v>
      </c>
      <c r="M18" s="12"/>
    </row>
    <row r="19" spans="1:13" x14ac:dyDescent="0.2">
      <c r="A19" s="7">
        <f t="shared" si="1"/>
        <v>16</v>
      </c>
      <c r="B19" s="8" t="s">
        <v>27</v>
      </c>
      <c r="C19" s="9"/>
      <c r="D19" s="10">
        <v>6400</v>
      </c>
      <c r="E19" s="10">
        <v>478.5</v>
      </c>
      <c r="F19" s="10">
        <f t="shared" si="0"/>
        <v>6878.5</v>
      </c>
      <c r="G19" s="11">
        <v>2911.36</v>
      </c>
      <c r="H19" s="12">
        <v>2700</v>
      </c>
      <c r="I19" s="12">
        <v>1168</v>
      </c>
      <c r="J19" s="13"/>
      <c r="K19" s="13"/>
      <c r="L19" s="12">
        <v>3868</v>
      </c>
      <c r="M19" s="12"/>
    </row>
    <row r="20" spans="1:13" x14ac:dyDescent="0.2">
      <c r="A20" s="7">
        <f t="shared" si="1"/>
        <v>17</v>
      </c>
      <c r="B20" s="8" t="s">
        <v>28</v>
      </c>
      <c r="C20" s="9"/>
      <c r="D20" s="10">
        <v>6400</v>
      </c>
      <c r="E20" s="10">
        <v>957</v>
      </c>
      <c r="F20" s="10">
        <f t="shared" si="0"/>
        <v>7357</v>
      </c>
      <c r="G20" s="11">
        <v>3029.44</v>
      </c>
      <c r="H20" s="12">
        <v>2700</v>
      </c>
      <c r="I20" s="12">
        <v>1476</v>
      </c>
      <c r="J20" s="13"/>
      <c r="K20" s="13"/>
      <c r="L20" s="12">
        <v>4176</v>
      </c>
      <c r="M20" s="12"/>
    </row>
    <row r="21" spans="1:13" x14ac:dyDescent="0.2">
      <c r="A21" s="7">
        <f t="shared" si="1"/>
        <v>18</v>
      </c>
      <c r="B21" s="8" t="s">
        <v>29</v>
      </c>
      <c r="C21" s="9"/>
      <c r="D21" s="10">
        <v>6400</v>
      </c>
      <c r="E21" s="10">
        <v>478.5</v>
      </c>
      <c r="F21" s="10">
        <f t="shared" si="0"/>
        <v>6878.5</v>
      </c>
      <c r="G21" s="11">
        <v>2913.16</v>
      </c>
      <c r="H21" s="12">
        <v>2700</v>
      </c>
      <c r="I21" s="12">
        <v>1248</v>
      </c>
      <c r="J21" s="13"/>
      <c r="K21" s="13"/>
      <c r="L21" s="12">
        <v>3948</v>
      </c>
      <c r="M21" s="12"/>
    </row>
    <row r="22" spans="1:13" x14ac:dyDescent="0.2">
      <c r="A22" s="7">
        <f t="shared" si="1"/>
        <v>19</v>
      </c>
      <c r="B22" s="8" t="s">
        <v>66</v>
      </c>
      <c r="C22" s="31"/>
      <c r="D22" s="10">
        <v>6400</v>
      </c>
      <c r="E22" s="10"/>
      <c r="F22" s="10">
        <f t="shared" si="0"/>
        <v>6400</v>
      </c>
      <c r="G22" s="11">
        <v>2709.44</v>
      </c>
      <c r="H22" s="12">
        <v>2700</v>
      </c>
      <c r="I22" s="12">
        <v>531.20000000000005</v>
      </c>
      <c r="J22" s="13"/>
      <c r="K22" s="13"/>
      <c r="L22" s="12">
        <v>3231.2</v>
      </c>
      <c r="M22" s="12"/>
    </row>
    <row r="23" spans="1:13" x14ac:dyDescent="0.2">
      <c r="A23" s="7">
        <f t="shared" si="1"/>
        <v>20</v>
      </c>
      <c r="B23" s="8" t="s">
        <v>31</v>
      </c>
      <c r="C23" s="9"/>
      <c r="D23" s="10">
        <v>6400</v>
      </c>
      <c r="E23" s="10"/>
      <c r="F23" s="10">
        <f t="shared" ref="F23" si="3">SUM(D23:E23)</f>
        <v>6400</v>
      </c>
      <c r="G23" s="11">
        <v>2442.61</v>
      </c>
      <c r="H23" s="12">
        <v>2700</v>
      </c>
      <c r="I23" s="12">
        <v>384</v>
      </c>
      <c r="J23" s="13"/>
      <c r="K23" s="13"/>
      <c r="L23" s="12">
        <v>3084</v>
      </c>
      <c r="M23" s="12"/>
    </row>
    <row r="24" spans="1:13" x14ac:dyDescent="0.2">
      <c r="A24" s="7">
        <f t="shared" si="1"/>
        <v>21</v>
      </c>
      <c r="B24" s="8" t="s">
        <v>32</v>
      </c>
      <c r="C24" s="9"/>
      <c r="D24" s="10">
        <v>6400</v>
      </c>
      <c r="E24" s="10">
        <v>2105.4</v>
      </c>
      <c r="F24" s="10">
        <f t="shared" si="0"/>
        <v>8505.4</v>
      </c>
      <c r="G24" s="11">
        <v>3789.1</v>
      </c>
      <c r="H24" s="12">
        <v>2700</v>
      </c>
      <c r="I24" s="12">
        <v>240</v>
      </c>
      <c r="J24" s="13"/>
      <c r="K24" s="13"/>
      <c r="L24" s="12">
        <v>2940</v>
      </c>
      <c r="M24" s="12"/>
    </row>
    <row r="25" spans="1:13" x14ac:dyDescent="0.2">
      <c r="A25" s="7">
        <f t="shared" si="1"/>
        <v>22</v>
      </c>
      <c r="B25" s="8" t="s">
        <v>33</v>
      </c>
      <c r="C25" s="9"/>
      <c r="D25" s="10">
        <v>6400</v>
      </c>
      <c r="E25" s="10"/>
      <c r="F25" s="10">
        <f t="shared" si="0"/>
        <v>6400</v>
      </c>
      <c r="G25" s="11">
        <v>2545.62</v>
      </c>
      <c r="H25" s="12">
        <v>2700</v>
      </c>
      <c r="I25" s="12">
        <v>642.40000000000009</v>
      </c>
      <c r="J25" s="13"/>
      <c r="K25" s="13"/>
      <c r="L25" s="12">
        <v>3342.4</v>
      </c>
      <c r="M25" s="12"/>
    </row>
    <row r="26" spans="1:13" x14ac:dyDescent="0.2">
      <c r="A26" s="7">
        <f t="shared" si="1"/>
        <v>23</v>
      </c>
      <c r="B26" s="8" t="s">
        <v>34</v>
      </c>
      <c r="C26" s="9"/>
      <c r="D26" s="10">
        <v>6400</v>
      </c>
      <c r="E26" s="10"/>
      <c r="F26" s="10">
        <f t="shared" si="0"/>
        <v>6400</v>
      </c>
      <c r="G26" s="11">
        <v>2361.5300000000002</v>
      </c>
      <c r="H26" s="12">
        <v>2700</v>
      </c>
      <c r="I26" s="12">
        <v>454.40000000000003</v>
      </c>
      <c r="J26" s="13"/>
      <c r="K26" s="13"/>
      <c r="L26" s="12">
        <v>3154.4</v>
      </c>
      <c r="M26" s="12"/>
    </row>
    <row r="27" spans="1:13" x14ac:dyDescent="0.2">
      <c r="A27" s="7">
        <f t="shared" si="1"/>
        <v>24</v>
      </c>
      <c r="B27" s="8" t="s">
        <v>35</v>
      </c>
      <c r="C27" s="9"/>
      <c r="D27" s="10">
        <v>6400</v>
      </c>
      <c r="E27" s="10">
        <v>1148.4000000000001</v>
      </c>
      <c r="F27" s="10">
        <f t="shared" si="0"/>
        <v>7548.4</v>
      </c>
      <c r="G27" s="11">
        <v>3111.01</v>
      </c>
      <c r="H27" s="12">
        <v>2700</v>
      </c>
      <c r="I27" s="12">
        <v>608</v>
      </c>
      <c r="J27" s="13"/>
      <c r="K27" s="13"/>
      <c r="L27" s="12">
        <v>3308</v>
      </c>
      <c r="M27" s="12">
        <v>256.72000000000003</v>
      </c>
    </row>
    <row r="28" spans="1:13" x14ac:dyDescent="0.2">
      <c r="A28" s="7">
        <f t="shared" si="1"/>
        <v>25</v>
      </c>
      <c r="B28" s="8" t="s">
        <v>36</v>
      </c>
      <c r="C28" s="9"/>
      <c r="D28" s="10">
        <v>6400</v>
      </c>
      <c r="E28" s="10">
        <v>478.5</v>
      </c>
      <c r="F28" s="10">
        <f t="shared" si="0"/>
        <v>6878.5</v>
      </c>
      <c r="G28" s="11">
        <f>2903.76</f>
        <v>2903.76</v>
      </c>
      <c r="H28" s="12">
        <v>2700</v>
      </c>
      <c r="I28" s="12">
        <v>568</v>
      </c>
      <c r="J28" s="13"/>
      <c r="K28" s="13"/>
      <c r="L28" s="12">
        <v>3268</v>
      </c>
      <c r="M28" s="12"/>
    </row>
    <row r="29" spans="1:13" x14ac:dyDescent="0.2">
      <c r="A29" s="7">
        <f t="shared" si="1"/>
        <v>26</v>
      </c>
      <c r="B29" s="8" t="s">
        <v>37</v>
      </c>
      <c r="C29" s="9"/>
      <c r="D29" s="10">
        <v>6400</v>
      </c>
      <c r="E29" s="14"/>
      <c r="F29" s="10">
        <f t="shared" si="0"/>
        <v>6400</v>
      </c>
      <c r="G29" s="11">
        <v>2611.9499999999998</v>
      </c>
      <c r="H29" s="12">
        <v>2700</v>
      </c>
      <c r="I29" s="12">
        <v>520</v>
      </c>
      <c r="J29" s="13"/>
      <c r="K29" s="13"/>
      <c r="L29" s="12">
        <v>3220</v>
      </c>
      <c r="M29" s="12"/>
    </row>
    <row r="30" spans="1:13" x14ac:dyDescent="0.2">
      <c r="A30" s="7">
        <f t="shared" si="1"/>
        <v>27</v>
      </c>
      <c r="B30" s="8" t="s">
        <v>38</v>
      </c>
      <c r="C30" s="9"/>
      <c r="D30" s="10">
        <v>6400</v>
      </c>
      <c r="E30" s="10">
        <v>957</v>
      </c>
      <c r="F30" s="10">
        <f t="shared" si="0"/>
        <v>7357</v>
      </c>
      <c r="G30" s="11">
        <v>3166.82</v>
      </c>
      <c r="H30" s="12">
        <v>2700</v>
      </c>
      <c r="I30" s="12">
        <v>721.6</v>
      </c>
      <c r="J30" s="13"/>
      <c r="K30" s="13"/>
      <c r="L30" s="12">
        <v>3421.6</v>
      </c>
      <c r="M30" s="12"/>
    </row>
    <row r="31" spans="1:13" x14ac:dyDescent="0.2">
      <c r="A31" s="7">
        <f t="shared" si="1"/>
        <v>28</v>
      </c>
      <c r="B31" s="8" t="s">
        <v>39</v>
      </c>
      <c r="C31" s="9"/>
      <c r="D31" s="10">
        <v>6400</v>
      </c>
      <c r="E31" s="10">
        <v>478.5</v>
      </c>
      <c r="F31" s="10">
        <f t="shared" si="0"/>
        <v>6878.5</v>
      </c>
      <c r="G31" s="11">
        <v>2907.6</v>
      </c>
      <c r="H31" s="12">
        <v>2700</v>
      </c>
      <c r="I31" s="12">
        <v>425.6</v>
      </c>
      <c r="J31" s="13"/>
      <c r="K31" s="13"/>
      <c r="L31" s="12">
        <v>3125.6</v>
      </c>
      <c r="M31" s="12"/>
    </row>
    <row r="32" spans="1:13" x14ac:dyDescent="0.2">
      <c r="A32" s="7">
        <f t="shared" si="1"/>
        <v>29</v>
      </c>
      <c r="B32" s="8" t="s">
        <v>40</v>
      </c>
      <c r="C32" s="9"/>
      <c r="D32" s="10">
        <v>6400</v>
      </c>
      <c r="E32" s="10"/>
      <c r="F32" s="10">
        <f t="shared" si="0"/>
        <v>6400</v>
      </c>
      <c r="G32" s="11">
        <v>2619.94</v>
      </c>
      <c r="H32" s="12">
        <v>2700</v>
      </c>
      <c r="I32" s="12">
        <v>584</v>
      </c>
      <c r="J32" s="13"/>
      <c r="K32" s="13"/>
      <c r="L32" s="12">
        <v>3284</v>
      </c>
      <c r="M32" s="12"/>
    </row>
    <row r="33" spans="1:13" x14ac:dyDescent="0.2">
      <c r="A33" s="7">
        <f t="shared" si="1"/>
        <v>30</v>
      </c>
      <c r="B33" s="8" t="s">
        <v>67</v>
      </c>
      <c r="C33" s="31"/>
      <c r="D33" s="10">
        <v>6400</v>
      </c>
      <c r="E33" s="10"/>
      <c r="F33" s="10">
        <f t="shared" si="0"/>
        <v>6400</v>
      </c>
      <c r="G33" s="11">
        <v>2709.44</v>
      </c>
      <c r="H33" s="12">
        <v>2700</v>
      </c>
      <c r="I33" s="12">
        <v>536.80000000000007</v>
      </c>
      <c r="J33" s="13"/>
      <c r="K33" s="13"/>
      <c r="L33" s="12">
        <v>3236.8</v>
      </c>
      <c r="M33" s="12"/>
    </row>
    <row r="34" spans="1:13" x14ac:dyDescent="0.2">
      <c r="A34" s="7">
        <f t="shared" si="1"/>
        <v>31</v>
      </c>
      <c r="B34" s="8" t="s">
        <v>41</v>
      </c>
      <c r="C34" s="9"/>
      <c r="D34" s="10">
        <v>6400</v>
      </c>
      <c r="E34" s="10">
        <v>1148.4000000000001</v>
      </c>
      <c r="F34" s="10">
        <f t="shared" si="0"/>
        <v>7548.4</v>
      </c>
      <c r="G34" s="11">
        <v>3270.48</v>
      </c>
      <c r="H34" s="12">
        <v>2700</v>
      </c>
      <c r="I34" s="12">
        <v>1056</v>
      </c>
      <c r="J34" s="13"/>
      <c r="K34" s="13"/>
      <c r="L34" s="12">
        <v>3756</v>
      </c>
      <c r="M34" s="12"/>
    </row>
    <row r="35" spans="1:13" x14ac:dyDescent="0.2">
      <c r="A35" s="7">
        <f t="shared" si="1"/>
        <v>32</v>
      </c>
      <c r="B35" s="8" t="s">
        <v>42</v>
      </c>
      <c r="C35" s="9"/>
      <c r="D35" s="10">
        <v>6400</v>
      </c>
      <c r="E35" s="10">
        <v>957</v>
      </c>
      <c r="F35" s="10">
        <f t="shared" si="0"/>
        <v>7357</v>
      </c>
      <c r="G35" s="11">
        <v>3166.82</v>
      </c>
      <c r="H35" s="12">
        <v>2700</v>
      </c>
      <c r="I35" s="12">
        <v>332.8</v>
      </c>
      <c r="J35" s="13"/>
      <c r="K35" s="13"/>
      <c r="L35" s="12">
        <v>3032.8</v>
      </c>
      <c r="M35" s="12"/>
    </row>
    <row r="36" spans="1:13" x14ac:dyDescent="0.2">
      <c r="A36" s="7">
        <f t="shared" si="1"/>
        <v>33</v>
      </c>
      <c r="B36" s="16" t="s">
        <v>43</v>
      </c>
      <c r="C36" s="9"/>
      <c r="D36" s="10">
        <v>6400</v>
      </c>
      <c r="E36" s="10"/>
      <c r="F36" s="10">
        <f t="shared" si="0"/>
        <v>6400</v>
      </c>
      <c r="G36" s="11">
        <v>2618.17</v>
      </c>
      <c r="H36" s="12">
        <v>2700</v>
      </c>
      <c r="I36" s="12">
        <v>1388.8000000000002</v>
      </c>
      <c r="J36" s="13"/>
      <c r="K36" s="13"/>
      <c r="L36" s="12">
        <v>4088.8</v>
      </c>
      <c r="M36" s="12"/>
    </row>
    <row r="37" spans="1:13" x14ac:dyDescent="0.2">
      <c r="A37" s="7">
        <f t="shared" si="1"/>
        <v>34</v>
      </c>
      <c r="B37" s="16" t="s">
        <v>44</v>
      </c>
      <c r="C37" s="9"/>
      <c r="D37" s="10">
        <v>6400</v>
      </c>
      <c r="E37" s="10">
        <v>478.5</v>
      </c>
      <c r="F37" s="10">
        <f t="shared" si="0"/>
        <v>6878.5</v>
      </c>
      <c r="G37" s="11">
        <v>2756.03</v>
      </c>
      <c r="H37" s="12">
        <v>2700</v>
      </c>
      <c r="I37" s="12">
        <v>341.6</v>
      </c>
      <c r="J37" s="13"/>
      <c r="K37" s="13"/>
      <c r="L37" s="12">
        <v>3041.6</v>
      </c>
      <c r="M37" s="12"/>
    </row>
    <row r="38" spans="1:13" x14ac:dyDescent="0.2">
      <c r="A38" s="7">
        <f t="shared" si="1"/>
        <v>35</v>
      </c>
      <c r="B38" s="16" t="s">
        <v>45</v>
      </c>
      <c r="C38" s="9"/>
      <c r="D38" s="10">
        <v>6400</v>
      </c>
      <c r="E38" s="10">
        <v>1626.9</v>
      </c>
      <c r="F38" s="10">
        <f t="shared" si="0"/>
        <v>8026.9</v>
      </c>
      <c r="G38" s="11">
        <f>2567.84+927.33</f>
        <v>3495.17</v>
      </c>
      <c r="H38" s="12">
        <v>2700</v>
      </c>
      <c r="I38" s="12">
        <v>648</v>
      </c>
      <c r="J38" s="13"/>
      <c r="K38" s="13"/>
      <c r="L38" s="12">
        <v>3348</v>
      </c>
      <c r="M38" s="12"/>
    </row>
    <row r="39" spans="1:13" x14ac:dyDescent="0.2">
      <c r="A39" s="7">
        <f t="shared" si="1"/>
        <v>36</v>
      </c>
      <c r="B39" s="16" t="s">
        <v>46</v>
      </c>
      <c r="C39" s="9"/>
      <c r="D39" s="10">
        <v>6400</v>
      </c>
      <c r="E39" s="10"/>
      <c r="F39" s="10">
        <f t="shared" si="0"/>
        <v>6400</v>
      </c>
      <c r="G39" s="11">
        <v>2432.79</v>
      </c>
      <c r="H39" s="12">
        <v>2700</v>
      </c>
      <c r="I39" s="12">
        <v>547.20000000000005</v>
      </c>
      <c r="J39" s="13"/>
      <c r="K39" s="13"/>
      <c r="L39" s="12">
        <v>3247.2</v>
      </c>
      <c r="M39" s="12"/>
    </row>
    <row r="40" spans="1:13" x14ac:dyDescent="0.2">
      <c r="A40" s="7">
        <f t="shared" si="1"/>
        <v>37</v>
      </c>
      <c r="B40" s="16" t="s">
        <v>48</v>
      </c>
      <c r="C40" s="9"/>
      <c r="D40" s="10">
        <v>6400</v>
      </c>
      <c r="E40" s="10">
        <v>478.5</v>
      </c>
      <c r="F40" s="10">
        <f t="shared" si="0"/>
        <v>6878.5</v>
      </c>
      <c r="G40" s="11">
        <v>2862.01</v>
      </c>
      <c r="H40" s="12">
        <v>2700</v>
      </c>
      <c r="I40" s="12">
        <v>664</v>
      </c>
      <c r="J40" s="13"/>
      <c r="K40" s="13"/>
      <c r="L40" s="12">
        <v>3364</v>
      </c>
      <c r="M40" s="12"/>
    </row>
    <row r="41" spans="1:13" x14ac:dyDescent="0.2">
      <c r="E41" s="17"/>
      <c r="F41" s="17"/>
      <c r="I41" s="17"/>
      <c r="J41" s="17"/>
      <c r="K41" s="17"/>
      <c r="L41" s="17"/>
      <c r="M41" s="17"/>
    </row>
    <row r="44" spans="1:13" x14ac:dyDescent="0.2">
      <c r="A44" t="s">
        <v>49</v>
      </c>
      <c r="B44" t="s">
        <v>50</v>
      </c>
    </row>
    <row r="45" spans="1:13" x14ac:dyDescent="0.2">
      <c r="B45" t="s">
        <v>51</v>
      </c>
    </row>
    <row r="46" spans="1:13" x14ac:dyDescent="0.2">
      <c r="B46" t="s">
        <v>52</v>
      </c>
    </row>
    <row r="47" spans="1:13" x14ac:dyDescent="0.2">
      <c r="B47" t="s">
        <v>53</v>
      </c>
    </row>
    <row r="48" spans="1:13" x14ac:dyDescent="0.2">
      <c r="B48" t="s">
        <v>54</v>
      </c>
    </row>
    <row r="49" spans="2:2" x14ac:dyDescent="0.2">
      <c r="B49" t="s">
        <v>55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3240F-411B-47E2-8E1C-1072B0284BBD}">
  <dimension ref="A1:M49"/>
  <sheetViews>
    <sheetView tabSelected="1" topLeftCell="A16" zoomScale="93" zoomScaleNormal="93" workbookViewId="0">
      <selection activeCell="G41" sqref="G41"/>
    </sheetView>
  </sheetViews>
  <sheetFormatPr defaultRowHeight="12.75" x14ac:dyDescent="0.2"/>
  <cols>
    <col min="1" max="1" width="8.140625" customWidth="1"/>
    <col min="2" max="2" width="22.85546875" customWidth="1"/>
    <col min="3" max="3" width="11.85546875" hidden="1" customWidth="1"/>
    <col min="4" max="4" width="15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1.140625" hidden="1" customWidth="1"/>
    <col min="11" max="11" width="11.28515625" customWidth="1"/>
    <col min="12" max="12" width="12.7109375" customWidth="1"/>
    <col min="15" max="1026" width="8.7109375" customWidth="1"/>
  </cols>
  <sheetData>
    <row r="1" spans="1:13" x14ac:dyDescent="0.2">
      <c r="A1" s="32" t="s">
        <v>78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75</v>
      </c>
      <c r="K3" s="4" t="s">
        <v>9</v>
      </c>
      <c r="L3" s="5" t="s">
        <v>10</v>
      </c>
      <c r="M3" s="6" t="s">
        <v>11</v>
      </c>
    </row>
    <row r="4" spans="1:13" x14ac:dyDescent="0.2">
      <c r="A4" s="7">
        <v>1</v>
      </c>
      <c r="B4" s="8" t="s">
        <v>12</v>
      </c>
      <c r="C4" s="9"/>
      <c r="D4" s="10">
        <v>6400</v>
      </c>
      <c r="E4" s="10">
        <v>957</v>
      </c>
      <c r="F4" s="10">
        <f t="shared" ref="F4:F40" si="0">SUM(D4:E4)</f>
        <v>7357</v>
      </c>
      <c r="G4" s="11">
        <v>3306.42</v>
      </c>
      <c r="H4" s="12">
        <v>2700</v>
      </c>
      <c r="I4" s="12">
        <v>590.4</v>
      </c>
      <c r="J4" s="13"/>
      <c r="K4" s="13"/>
      <c r="L4" s="12">
        <v>3290.4</v>
      </c>
      <c r="M4" s="12">
        <v>136.44999999999999</v>
      </c>
    </row>
    <row r="5" spans="1:13" x14ac:dyDescent="0.2">
      <c r="A5" s="7">
        <f>A4+1</f>
        <v>2</v>
      </c>
      <c r="B5" s="8" t="s">
        <v>64</v>
      </c>
      <c r="C5" s="9"/>
      <c r="D5" s="10">
        <v>6400</v>
      </c>
      <c r="E5" s="10">
        <v>2392.5</v>
      </c>
      <c r="F5" s="10">
        <f t="shared" si="0"/>
        <v>8792.5</v>
      </c>
      <c r="G5" s="11">
        <f>3121.4+1363.72</f>
        <v>4485.12</v>
      </c>
      <c r="H5" s="12">
        <v>2700</v>
      </c>
      <c r="I5" s="12">
        <v>640</v>
      </c>
      <c r="J5" s="13"/>
      <c r="K5" s="13"/>
      <c r="L5" s="12">
        <v>3340</v>
      </c>
      <c r="M5" s="12"/>
    </row>
    <row r="6" spans="1:13" x14ac:dyDescent="0.2">
      <c r="A6" s="7">
        <f t="shared" ref="A6:A40" si="1">A5+1</f>
        <v>3</v>
      </c>
      <c r="B6" s="8" t="s">
        <v>65</v>
      </c>
      <c r="C6" s="9"/>
      <c r="D6" s="10">
        <v>6400</v>
      </c>
      <c r="E6" s="10">
        <v>1435.5</v>
      </c>
      <c r="F6" s="10">
        <f t="shared" si="0"/>
        <v>7835.5</v>
      </c>
      <c r="G6" s="11">
        <f>3121.4+818.23</f>
        <v>3939.63</v>
      </c>
      <c r="H6" s="12">
        <v>2700</v>
      </c>
      <c r="I6" s="12">
        <v>634.40000000000009</v>
      </c>
      <c r="J6" s="13"/>
      <c r="K6" s="13"/>
      <c r="L6" s="12">
        <v>3334.4</v>
      </c>
      <c r="M6" s="12"/>
    </row>
    <row r="7" spans="1:13" x14ac:dyDescent="0.2">
      <c r="A7" s="7">
        <f t="shared" si="1"/>
        <v>4</v>
      </c>
      <c r="B7" s="8" t="s">
        <v>15</v>
      </c>
      <c r="C7" s="9"/>
      <c r="D7" s="10">
        <v>6400</v>
      </c>
      <c r="E7" s="10">
        <v>1435.5</v>
      </c>
      <c r="F7" s="10">
        <f t="shared" si="0"/>
        <v>7835.5</v>
      </c>
      <c r="G7" s="11">
        <f>3121.4+818.23</f>
        <v>3939.63</v>
      </c>
      <c r="H7" s="12">
        <v>2700</v>
      </c>
      <c r="I7" s="12">
        <v>885.6</v>
      </c>
      <c r="J7" s="13"/>
      <c r="K7" s="13"/>
      <c r="L7" s="12">
        <v>3585.6</v>
      </c>
      <c r="M7" s="12">
        <f>589.13+3435.44</f>
        <v>4024.57</v>
      </c>
    </row>
    <row r="8" spans="1:13" x14ac:dyDescent="0.2">
      <c r="A8" s="7">
        <f t="shared" si="1"/>
        <v>5</v>
      </c>
      <c r="B8" s="8" t="s">
        <v>16</v>
      </c>
      <c r="C8" s="9"/>
      <c r="D8" s="10">
        <v>6400</v>
      </c>
      <c r="E8" s="10"/>
      <c r="F8" s="10">
        <f t="shared" si="0"/>
        <v>6400</v>
      </c>
      <c r="G8" s="11">
        <v>2709.44</v>
      </c>
      <c r="H8" s="12">
        <v>2700</v>
      </c>
      <c r="I8" s="12">
        <v>576</v>
      </c>
      <c r="J8" s="13"/>
      <c r="K8" s="13"/>
      <c r="L8" s="12">
        <v>3276</v>
      </c>
      <c r="M8" s="12"/>
    </row>
    <row r="9" spans="1:13" x14ac:dyDescent="0.2">
      <c r="A9" s="7">
        <f t="shared" si="1"/>
        <v>6</v>
      </c>
      <c r="B9" s="8" t="s">
        <v>17</v>
      </c>
      <c r="C9" s="9"/>
      <c r="D9" s="10">
        <v>6400</v>
      </c>
      <c r="E9" s="10"/>
      <c r="F9" s="10">
        <f t="shared" si="0"/>
        <v>6400</v>
      </c>
      <c r="G9" s="11">
        <v>2546.94</v>
      </c>
      <c r="H9" s="12">
        <v>2700</v>
      </c>
      <c r="I9" s="12">
        <v>136</v>
      </c>
      <c r="J9" s="13"/>
      <c r="K9" s="13"/>
      <c r="L9" s="12">
        <v>2836</v>
      </c>
      <c r="M9" s="12"/>
    </row>
    <row r="10" spans="1:13" x14ac:dyDescent="0.2">
      <c r="A10" s="7">
        <f t="shared" si="1"/>
        <v>7</v>
      </c>
      <c r="B10" s="8" t="s">
        <v>18</v>
      </c>
      <c r="C10" s="9"/>
      <c r="D10" s="10">
        <v>6400</v>
      </c>
      <c r="E10" s="10">
        <v>957</v>
      </c>
      <c r="F10" s="10">
        <f t="shared" si="0"/>
        <v>7357</v>
      </c>
      <c r="G10" s="11">
        <v>3289.2</v>
      </c>
      <c r="H10" s="12">
        <v>2700</v>
      </c>
      <c r="I10" s="12">
        <v>664</v>
      </c>
      <c r="J10" s="13"/>
      <c r="K10" s="13"/>
      <c r="L10" s="12">
        <v>3364</v>
      </c>
      <c r="M10" s="12"/>
    </row>
    <row r="11" spans="1:13" x14ac:dyDescent="0.2">
      <c r="A11" s="7">
        <f t="shared" si="1"/>
        <v>8</v>
      </c>
      <c r="B11" s="8" t="s">
        <v>19</v>
      </c>
      <c r="C11" s="9"/>
      <c r="D11" s="10">
        <v>6400</v>
      </c>
      <c r="E11" s="10">
        <v>1435.5</v>
      </c>
      <c r="F11" s="10">
        <f t="shared" si="0"/>
        <v>7835.5</v>
      </c>
      <c r="G11" s="11">
        <f>3121.4+818.23</f>
        <v>3939.63</v>
      </c>
      <c r="H11" s="12">
        <v>2700</v>
      </c>
      <c r="I11" s="12">
        <v>862.40000000000009</v>
      </c>
      <c r="J11" s="13"/>
      <c r="K11" s="13"/>
      <c r="L11" s="12">
        <v>3562.4</v>
      </c>
      <c r="M11" s="12">
        <v>286.12</v>
      </c>
    </row>
    <row r="12" spans="1:13" x14ac:dyDescent="0.2">
      <c r="A12" s="7">
        <f t="shared" si="1"/>
        <v>9</v>
      </c>
      <c r="B12" s="8" t="s">
        <v>72</v>
      </c>
      <c r="C12" s="9"/>
      <c r="D12" s="10">
        <v>6400</v>
      </c>
      <c r="E12" s="10"/>
      <c r="F12" s="10">
        <f t="shared" si="0"/>
        <v>6400</v>
      </c>
      <c r="G12" s="11">
        <v>3566.95</v>
      </c>
      <c r="H12" s="12">
        <v>2790</v>
      </c>
      <c r="I12" s="12">
        <v>454.40000000000003</v>
      </c>
      <c r="J12" s="13"/>
      <c r="K12" s="13"/>
      <c r="L12" s="12">
        <v>3154.4</v>
      </c>
      <c r="M12" s="12"/>
    </row>
    <row r="13" spans="1:13" x14ac:dyDescent="0.2">
      <c r="A13" s="7">
        <f t="shared" si="1"/>
        <v>10</v>
      </c>
      <c r="B13" s="8" t="s">
        <v>21</v>
      </c>
      <c r="C13" s="9"/>
      <c r="D13" s="10">
        <v>6400</v>
      </c>
      <c r="E13" s="10"/>
      <c r="F13" s="10">
        <f t="shared" si="0"/>
        <v>6400</v>
      </c>
      <c r="G13" s="11">
        <v>2709.44</v>
      </c>
      <c r="H13" s="12">
        <v>2700</v>
      </c>
      <c r="I13" s="12">
        <v>239.20000000000002</v>
      </c>
      <c r="J13" s="13"/>
      <c r="K13" s="13"/>
      <c r="L13" s="12">
        <v>2939.2</v>
      </c>
      <c r="M13" s="12"/>
    </row>
    <row r="14" spans="1:13" x14ac:dyDescent="0.2">
      <c r="A14" s="7">
        <f t="shared" si="1"/>
        <v>11</v>
      </c>
      <c r="B14" s="8" t="s">
        <v>22</v>
      </c>
      <c r="C14" s="9"/>
      <c r="D14" s="10">
        <v>6400</v>
      </c>
      <c r="E14" s="10">
        <v>1435.5</v>
      </c>
      <c r="F14" s="10">
        <f t="shared" si="0"/>
        <v>7835.5</v>
      </c>
      <c r="G14" s="11">
        <f>3121.4+818.23</f>
        <v>3939.63</v>
      </c>
      <c r="H14" s="12">
        <v>2700</v>
      </c>
      <c r="I14" s="12">
        <v>520</v>
      </c>
      <c r="J14" s="13"/>
      <c r="K14" s="13"/>
      <c r="L14" s="12">
        <v>3220</v>
      </c>
      <c r="M14" s="12">
        <v>504.1</v>
      </c>
    </row>
    <row r="15" spans="1:13" x14ac:dyDescent="0.2">
      <c r="A15" s="7">
        <f t="shared" si="1"/>
        <v>12</v>
      </c>
      <c r="B15" s="8" t="s">
        <v>23</v>
      </c>
      <c r="C15" s="9"/>
      <c r="D15" s="10">
        <v>6400</v>
      </c>
      <c r="E15" s="10"/>
      <c r="F15" s="10">
        <f t="shared" si="0"/>
        <v>6400</v>
      </c>
      <c r="G15" s="11">
        <v>2709.44</v>
      </c>
      <c r="H15" s="12">
        <v>2700</v>
      </c>
      <c r="I15" s="12">
        <v>64.8</v>
      </c>
      <c r="J15" s="13"/>
      <c r="K15" s="13"/>
      <c r="L15" s="12">
        <v>2764.8</v>
      </c>
      <c r="M15" s="12"/>
    </row>
    <row r="16" spans="1:13" x14ac:dyDescent="0.2">
      <c r="A16" s="7">
        <f t="shared" si="1"/>
        <v>13</v>
      </c>
      <c r="B16" s="8" t="s">
        <v>24</v>
      </c>
      <c r="C16" s="9"/>
      <c r="D16" s="10">
        <v>6400</v>
      </c>
      <c r="E16" s="10">
        <v>478.5</v>
      </c>
      <c r="F16" s="10">
        <f t="shared" si="0"/>
        <v>6878.5</v>
      </c>
      <c r="G16" s="11">
        <v>3016.51</v>
      </c>
      <c r="H16" s="12">
        <v>2700</v>
      </c>
      <c r="I16" s="12">
        <v>300.8</v>
      </c>
      <c r="J16" s="13"/>
      <c r="K16" s="13"/>
      <c r="L16" s="12">
        <v>3000.8</v>
      </c>
      <c r="M16" s="12"/>
    </row>
    <row r="17" spans="1:13" x14ac:dyDescent="0.2">
      <c r="A17" s="7">
        <f t="shared" si="1"/>
        <v>14</v>
      </c>
      <c r="B17" s="8" t="s">
        <v>25</v>
      </c>
      <c r="C17" s="9"/>
      <c r="D17" s="10">
        <v>6400</v>
      </c>
      <c r="E17" s="10">
        <v>1435.5</v>
      </c>
      <c r="F17" s="10">
        <f t="shared" ref="F17" si="2">SUM(D17:E17)</f>
        <v>7835.5</v>
      </c>
      <c r="G17" s="11">
        <f>2205.29+846.94</f>
        <v>3052.23</v>
      </c>
      <c r="H17" s="12">
        <v>2700</v>
      </c>
      <c r="I17" s="12">
        <v>167.20000000000002</v>
      </c>
      <c r="J17" s="13"/>
      <c r="K17" s="13"/>
      <c r="L17" s="12">
        <v>2867.2</v>
      </c>
      <c r="M17" s="12"/>
    </row>
    <row r="18" spans="1:13" x14ac:dyDescent="0.2">
      <c r="A18" s="7">
        <f t="shared" si="1"/>
        <v>15</v>
      </c>
      <c r="B18" s="8" t="s">
        <v>26</v>
      </c>
      <c r="C18" s="9"/>
      <c r="D18" s="10">
        <v>6400</v>
      </c>
      <c r="E18" s="10"/>
      <c r="F18" s="10">
        <f t="shared" si="0"/>
        <v>6400</v>
      </c>
      <c r="G18" s="11">
        <v>2709.44</v>
      </c>
      <c r="H18" s="12">
        <v>2700</v>
      </c>
      <c r="I18" s="12">
        <v>554.4</v>
      </c>
      <c r="J18" s="13"/>
      <c r="K18" s="13"/>
      <c r="L18" s="12">
        <v>3254.4</v>
      </c>
      <c r="M18" s="12"/>
    </row>
    <row r="19" spans="1:13" x14ac:dyDescent="0.2">
      <c r="A19" s="7">
        <f t="shared" si="1"/>
        <v>16</v>
      </c>
      <c r="B19" s="8" t="s">
        <v>27</v>
      </c>
      <c r="C19" s="9"/>
      <c r="D19" s="10">
        <v>6400</v>
      </c>
      <c r="E19" s="10">
        <v>478.5</v>
      </c>
      <c r="F19" s="10">
        <f t="shared" si="0"/>
        <v>6878.5</v>
      </c>
      <c r="G19" s="11">
        <v>3016.51</v>
      </c>
      <c r="H19" s="12">
        <v>2700</v>
      </c>
      <c r="I19" s="12">
        <v>934.40000000000009</v>
      </c>
      <c r="J19" s="13"/>
      <c r="K19" s="13"/>
      <c r="L19" s="12">
        <v>3634.4</v>
      </c>
      <c r="M19" s="12"/>
    </row>
    <row r="20" spans="1:13" x14ac:dyDescent="0.2">
      <c r="A20" s="7">
        <f t="shared" si="1"/>
        <v>17</v>
      </c>
      <c r="B20" s="8" t="s">
        <v>28</v>
      </c>
      <c r="C20" s="9"/>
      <c r="D20" s="10">
        <v>6400</v>
      </c>
      <c r="E20" s="10">
        <v>957</v>
      </c>
      <c r="F20" s="10">
        <f t="shared" si="0"/>
        <v>7357</v>
      </c>
      <c r="G20" s="11">
        <v>3141</v>
      </c>
      <c r="H20" s="12">
        <v>2700</v>
      </c>
      <c r="I20" s="12">
        <v>984</v>
      </c>
      <c r="J20" s="13"/>
      <c r="K20" s="13"/>
      <c r="L20" s="12">
        <v>3684</v>
      </c>
      <c r="M20" s="12"/>
    </row>
    <row r="21" spans="1:13" x14ac:dyDescent="0.2">
      <c r="A21" s="7">
        <f t="shared" si="1"/>
        <v>18</v>
      </c>
      <c r="B21" s="8" t="s">
        <v>29</v>
      </c>
      <c r="C21" s="9"/>
      <c r="D21" s="10">
        <v>6400</v>
      </c>
      <c r="E21" s="10">
        <v>478.5</v>
      </c>
      <c r="F21" s="10">
        <f t="shared" si="0"/>
        <v>6878.5</v>
      </c>
      <c r="G21" s="11">
        <v>3016.51</v>
      </c>
      <c r="H21" s="12">
        <v>2700</v>
      </c>
      <c r="I21" s="12">
        <v>1123.2</v>
      </c>
      <c r="J21" s="13"/>
      <c r="K21" s="13"/>
      <c r="L21" s="12">
        <v>3823.2</v>
      </c>
      <c r="M21" s="12"/>
    </row>
    <row r="22" spans="1:13" x14ac:dyDescent="0.2">
      <c r="A22" s="7">
        <f t="shared" si="1"/>
        <v>19</v>
      </c>
      <c r="B22" s="8" t="s">
        <v>66</v>
      </c>
      <c r="C22" s="31"/>
      <c r="D22" s="10">
        <v>6400</v>
      </c>
      <c r="E22" s="10"/>
      <c r="F22" s="10">
        <f t="shared" si="0"/>
        <v>6400</v>
      </c>
      <c r="G22" s="11">
        <v>3600.91</v>
      </c>
      <c r="H22" s="12">
        <v>2700</v>
      </c>
      <c r="I22" s="12">
        <v>398.40000000000003</v>
      </c>
      <c r="J22" s="13"/>
      <c r="K22" s="13"/>
      <c r="L22" s="12">
        <v>3098.4</v>
      </c>
      <c r="M22" s="12"/>
    </row>
    <row r="23" spans="1:13" x14ac:dyDescent="0.2">
      <c r="A23" s="7">
        <f t="shared" si="1"/>
        <v>20</v>
      </c>
      <c r="B23" s="8" t="s">
        <v>31</v>
      </c>
      <c r="C23" s="9"/>
      <c r="D23" s="10">
        <v>6400</v>
      </c>
      <c r="E23" s="10"/>
      <c r="F23" s="10">
        <f t="shared" ref="F23" si="3">SUM(D23:E23)</f>
        <v>6400</v>
      </c>
      <c r="G23" s="11">
        <v>2540.44</v>
      </c>
      <c r="H23" s="12">
        <v>2700</v>
      </c>
      <c r="I23" s="12">
        <v>281.60000000000002</v>
      </c>
      <c r="J23" s="13"/>
      <c r="K23" s="13"/>
      <c r="L23" s="12">
        <v>2981.6</v>
      </c>
      <c r="M23" s="12">
        <v>30</v>
      </c>
    </row>
    <row r="24" spans="1:13" x14ac:dyDescent="0.2">
      <c r="A24" s="7">
        <f t="shared" si="1"/>
        <v>21</v>
      </c>
      <c r="B24" s="8" t="s">
        <v>32</v>
      </c>
      <c r="C24" s="9"/>
      <c r="D24" s="10">
        <v>6400</v>
      </c>
      <c r="E24" s="10">
        <v>2105.4</v>
      </c>
      <c r="F24" s="10">
        <f t="shared" si="0"/>
        <v>8505.4</v>
      </c>
      <c r="G24" s="11">
        <v>3943.88</v>
      </c>
      <c r="H24" s="12">
        <v>2700</v>
      </c>
      <c r="I24" s="12">
        <v>208</v>
      </c>
      <c r="J24" s="13"/>
      <c r="K24" s="13"/>
      <c r="L24" s="12">
        <v>2908</v>
      </c>
      <c r="M24" s="12"/>
    </row>
    <row r="25" spans="1:13" x14ac:dyDescent="0.2">
      <c r="A25" s="7">
        <f t="shared" si="1"/>
        <v>22</v>
      </c>
      <c r="B25" s="8" t="s">
        <v>33</v>
      </c>
      <c r="C25" s="9"/>
      <c r="D25" s="10">
        <v>6400</v>
      </c>
      <c r="E25" s="10"/>
      <c r="F25" s="10">
        <f t="shared" si="0"/>
        <v>6400</v>
      </c>
      <c r="G25" s="11">
        <v>2644.44</v>
      </c>
      <c r="H25" s="12">
        <v>2700</v>
      </c>
      <c r="I25" s="12">
        <v>700.80000000000007</v>
      </c>
      <c r="J25" s="13"/>
      <c r="K25" s="13"/>
      <c r="L25" s="12">
        <v>3400.8</v>
      </c>
      <c r="M25" s="12"/>
    </row>
    <row r="26" spans="1:13" x14ac:dyDescent="0.2">
      <c r="A26" s="7">
        <f t="shared" si="1"/>
        <v>23</v>
      </c>
      <c r="B26" s="8" t="s">
        <v>34</v>
      </c>
      <c r="C26" s="9"/>
      <c r="D26" s="10">
        <v>6400</v>
      </c>
      <c r="E26" s="10"/>
      <c r="F26" s="10">
        <f t="shared" si="0"/>
        <v>6400</v>
      </c>
      <c r="G26" s="11">
        <v>2449</v>
      </c>
      <c r="H26" s="12">
        <v>2700</v>
      </c>
      <c r="I26" s="12">
        <v>397.6</v>
      </c>
      <c r="J26" s="13"/>
      <c r="K26" s="13"/>
      <c r="L26" s="12">
        <v>3097.6</v>
      </c>
      <c r="M26" s="12"/>
    </row>
    <row r="27" spans="1:13" x14ac:dyDescent="0.2">
      <c r="A27" s="7">
        <f t="shared" si="1"/>
        <v>24</v>
      </c>
      <c r="B27" s="8" t="s">
        <v>35</v>
      </c>
      <c r="C27" s="9"/>
      <c r="D27" s="10">
        <v>6400</v>
      </c>
      <c r="E27" s="10">
        <v>1148.4000000000001</v>
      </c>
      <c r="F27" s="10">
        <f t="shared" si="0"/>
        <v>7548.4</v>
      </c>
      <c r="G27" s="11">
        <v>3351.64</v>
      </c>
      <c r="H27" s="12">
        <v>2700</v>
      </c>
      <c r="I27" s="12">
        <v>516.80000000000007</v>
      </c>
      <c r="J27" s="13"/>
      <c r="K27" s="13"/>
      <c r="L27" s="12">
        <v>3216.8</v>
      </c>
      <c r="M27" s="12">
        <v>560.41</v>
      </c>
    </row>
    <row r="28" spans="1:13" x14ac:dyDescent="0.2">
      <c r="A28" s="7">
        <f t="shared" si="1"/>
        <v>25</v>
      </c>
      <c r="B28" s="8" t="s">
        <v>36</v>
      </c>
      <c r="C28" s="9"/>
      <c r="D28" s="10">
        <v>6400</v>
      </c>
      <c r="E28" s="10">
        <v>478.5</v>
      </c>
      <c r="F28" s="10">
        <f t="shared" si="0"/>
        <v>6878.5</v>
      </c>
      <c r="G28" s="11">
        <v>3016.51</v>
      </c>
      <c r="H28" s="12">
        <v>2700</v>
      </c>
      <c r="I28" s="12">
        <v>624.80000000000007</v>
      </c>
      <c r="J28" s="13"/>
      <c r="K28" s="13"/>
      <c r="L28" s="12">
        <v>3324.8</v>
      </c>
      <c r="M28" s="12"/>
    </row>
    <row r="29" spans="1:13" x14ac:dyDescent="0.2">
      <c r="A29" s="7">
        <f t="shared" si="1"/>
        <v>26</v>
      </c>
      <c r="B29" s="8" t="s">
        <v>37</v>
      </c>
      <c r="C29" s="9"/>
      <c r="D29" s="10">
        <v>6400</v>
      </c>
      <c r="E29" s="14"/>
      <c r="F29" s="10">
        <f t="shared" si="0"/>
        <v>6400</v>
      </c>
      <c r="G29" s="11">
        <v>2709.44</v>
      </c>
      <c r="H29" s="12">
        <v>2700</v>
      </c>
      <c r="I29" s="12">
        <v>364</v>
      </c>
      <c r="J29" s="13"/>
      <c r="K29" s="13"/>
      <c r="L29" s="12">
        <v>3064</v>
      </c>
      <c r="M29" s="12"/>
    </row>
    <row r="30" spans="1:13" x14ac:dyDescent="0.2">
      <c r="A30" s="7">
        <f t="shared" si="1"/>
        <v>27</v>
      </c>
      <c r="B30" s="8" t="s">
        <v>38</v>
      </c>
      <c r="C30" s="9"/>
      <c r="D30" s="10">
        <v>6400</v>
      </c>
      <c r="E30" s="10">
        <v>957</v>
      </c>
      <c r="F30" s="10">
        <f t="shared" si="0"/>
        <v>7357</v>
      </c>
      <c r="G30" s="11">
        <v>3289.2</v>
      </c>
      <c r="H30" s="12">
        <v>2700</v>
      </c>
      <c r="I30" s="12">
        <v>459.20000000000005</v>
      </c>
      <c r="J30" s="13"/>
      <c r="K30" s="13"/>
      <c r="L30" s="12">
        <v>3159.2</v>
      </c>
      <c r="M30" s="12">
        <v>3600</v>
      </c>
    </row>
    <row r="31" spans="1:13" x14ac:dyDescent="0.2">
      <c r="A31" s="7">
        <f t="shared" si="1"/>
        <v>28</v>
      </c>
      <c r="B31" s="8" t="s">
        <v>39</v>
      </c>
      <c r="C31" s="9"/>
      <c r="D31" s="10">
        <v>6400</v>
      </c>
      <c r="E31" s="10">
        <v>478.5</v>
      </c>
      <c r="F31" s="10">
        <f t="shared" si="0"/>
        <v>6878.5</v>
      </c>
      <c r="G31" s="11">
        <v>3016.51</v>
      </c>
      <c r="H31" s="12">
        <v>2700</v>
      </c>
      <c r="I31" s="12">
        <v>364.8</v>
      </c>
      <c r="J31" s="13"/>
      <c r="K31" s="13"/>
      <c r="L31" s="12">
        <v>3064.8</v>
      </c>
      <c r="M31" s="12"/>
    </row>
    <row r="32" spans="1:13" x14ac:dyDescent="0.2">
      <c r="A32" s="7">
        <f t="shared" si="1"/>
        <v>29</v>
      </c>
      <c r="B32" s="8" t="s">
        <v>40</v>
      </c>
      <c r="C32" s="9"/>
      <c r="D32" s="10">
        <v>6400</v>
      </c>
      <c r="E32" s="10"/>
      <c r="F32" s="10">
        <f t="shared" si="0"/>
        <v>6400</v>
      </c>
      <c r="G32" s="11">
        <v>2709.44</v>
      </c>
      <c r="H32" s="12">
        <v>2700</v>
      </c>
      <c r="I32" s="12">
        <v>584</v>
      </c>
      <c r="J32" s="13"/>
      <c r="K32" s="13"/>
      <c r="L32" s="12">
        <v>3284</v>
      </c>
      <c r="M32" s="12"/>
    </row>
    <row r="33" spans="1:13" x14ac:dyDescent="0.2">
      <c r="A33" s="7">
        <f t="shared" si="1"/>
        <v>30</v>
      </c>
      <c r="B33" s="8" t="s">
        <v>67</v>
      </c>
      <c r="C33" s="31"/>
      <c r="D33" s="10">
        <v>6400</v>
      </c>
      <c r="E33" s="10"/>
      <c r="F33" s="10">
        <f t="shared" si="0"/>
        <v>6400</v>
      </c>
      <c r="G33" s="11">
        <v>2529.4699999999998</v>
      </c>
      <c r="H33" s="12">
        <v>2700</v>
      </c>
      <c r="I33" s="12">
        <v>439.20000000000005</v>
      </c>
      <c r="J33" s="13"/>
      <c r="K33" s="13"/>
      <c r="L33" s="12">
        <v>3139.2</v>
      </c>
      <c r="M33" s="12"/>
    </row>
    <row r="34" spans="1:13" x14ac:dyDescent="0.2">
      <c r="A34" s="7">
        <f t="shared" si="1"/>
        <v>31</v>
      </c>
      <c r="B34" s="8" t="s">
        <v>41</v>
      </c>
      <c r="C34" s="9"/>
      <c r="D34" s="10">
        <v>6400</v>
      </c>
      <c r="E34" s="10">
        <v>1148.4000000000001</v>
      </c>
      <c r="F34" s="10">
        <f t="shared" si="0"/>
        <v>7548.4</v>
      </c>
      <c r="G34" s="11">
        <v>3398.39</v>
      </c>
      <c r="H34" s="12">
        <v>2700</v>
      </c>
      <c r="I34" s="12">
        <v>792</v>
      </c>
      <c r="J34" s="13"/>
      <c r="K34" s="13"/>
      <c r="L34" s="12">
        <v>3492</v>
      </c>
      <c r="M34" s="12"/>
    </row>
    <row r="35" spans="1:13" x14ac:dyDescent="0.2">
      <c r="A35" s="7">
        <f t="shared" si="1"/>
        <v>32</v>
      </c>
      <c r="B35" s="8" t="s">
        <v>42</v>
      </c>
      <c r="C35" s="9"/>
      <c r="D35" s="10">
        <v>6400</v>
      </c>
      <c r="E35" s="10">
        <v>957</v>
      </c>
      <c r="F35" s="10">
        <f t="shared" si="0"/>
        <v>7357</v>
      </c>
      <c r="G35" s="11">
        <v>3289.2</v>
      </c>
      <c r="H35" s="12">
        <v>2700</v>
      </c>
      <c r="I35" s="12">
        <v>457.6</v>
      </c>
      <c r="J35" s="13"/>
      <c r="K35" s="13"/>
      <c r="L35" s="12">
        <v>3157.6</v>
      </c>
      <c r="M35" s="12"/>
    </row>
    <row r="36" spans="1:13" x14ac:dyDescent="0.2">
      <c r="A36" s="7">
        <f t="shared" si="1"/>
        <v>33</v>
      </c>
      <c r="B36" s="16" t="s">
        <v>43</v>
      </c>
      <c r="C36" s="9"/>
      <c r="D36" s="10">
        <v>6400</v>
      </c>
      <c r="E36" s="10"/>
      <c r="F36" s="10">
        <f t="shared" si="0"/>
        <v>6400</v>
      </c>
      <c r="G36" s="11">
        <v>2709.44</v>
      </c>
      <c r="H36" s="12">
        <v>2700</v>
      </c>
      <c r="I36" s="12">
        <v>1488</v>
      </c>
      <c r="J36" s="13"/>
      <c r="K36" s="13"/>
      <c r="L36" s="12">
        <v>4188</v>
      </c>
      <c r="M36" s="12">
        <v>105.72</v>
      </c>
    </row>
    <row r="37" spans="1:13" x14ac:dyDescent="0.2">
      <c r="A37" s="7">
        <f t="shared" si="1"/>
        <v>34</v>
      </c>
      <c r="B37" s="16" t="s">
        <v>44</v>
      </c>
      <c r="C37" s="9"/>
      <c r="D37" s="10">
        <v>6400</v>
      </c>
      <c r="E37" s="10">
        <v>478.5</v>
      </c>
      <c r="F37" s="10">
        <f t="shared" si="0"/>
        <v>6878.5</v>
      </c>
      <c r="G37" s="11">
        <v>2858.02</v>
      </c>
      <c r="H37" s="12">
        <v>2700</v>
      </c>
      <c r="I37" s="12">
        <v>390.40000000000003</v>
      </c>
      <c r="J37" s="13"/>
      <c r="K37" s="13"/>
      <c r="L37" s="12">
        <v>3090.4</v>
      </c>
      <c r="M37" s="12"/>
    </row>
    <row r="38" spans="1:13" x14ac:dyDescent="0.2">
      <c r="A38" s="7">
        <f t="shared" si="1"/>
        <v>35</v>
      </c>
      <c r="B38" s="16" t="s">
        <v>45</v>
      </c>
      <c r="C38" s="9"/>
      <c r="D38" s="10">
        <v>6400</v>
      </c>
      <c r="E38" s="10">
        <v>1626.9</v>
      </c>
      <c r="F38" s="10">
        <f t="shared" si="0"/>
        <v>8026.9</v>
      </c>
      <c r="G38" s="11">
        <f>3121.38+927.33</f>
        <v>4048.71</v>
      </c>
      <c r="H38" s="12">
        <v>2700</v>
      </c>
      <c r="I38" s="12">
        <v>504</v>
      </c>
      <c r="J38" s="13"/>
      <c r="K38" s="13"/>
      <c r="L38" s="12">
        <v>3204</v>
      </c>
      <c r="M38" s="12"/>
    </row>
    <row r="39" spans="1:13" x14ac:dyDescent="0.2">
      <c r="A39" s="7">
        <f t="shared" si="1"/>
        <v>36</v>
      </c>
      <c r="B39" s="16" t="s">
        <v>46</v>
      </c>
      <c r="C39" s="9"/>
      <c r="D39" s="10">
        <v>6400</v>
      </c>
      <c r="E39" s="10"/>
      <c r="F39" s="10">
        <f t="shared" si="0"/>
        <v>6400</v>
      </c>
      <c r="G39" s="11">
        <v>2527.44</v>
      </c>
      <c r="H39" s="12">
        <v>2700</v>
      </c>
      <c r="I39" s="12">
        <v>547.20000000000005</v>
      </c>
      <c r="J39" s="13"/>
      <c r="K39" s="13"/>
      <c r="L39" s="12">
        <v>3247.2</v>
      </c>
      <c r="M39" s="12"/>
    </row>
    <row r="40" spans="1:13" x14ac:dyDescent="0.2">
      <c r="A40" s="7">
        <f t="shared" si="1"/>
        <v>37</v>
      </c>
      <c r="B40" s="16" t="s">
        <v>48</v>
      </c>
      <c r="C40" s="9"/>
      <c r="D40" s="10">
        <v>6400</v>
      </c>
      <c r="E40" s="10">
        <v>478.5</v>
      </c>
      <c r="F40" s="10">
        <f t="shared" si="0"/>
        <v>6878.5</v>
      </c>
      <c r="G40" s="11">
        <v>2968.52</v>
      </c>
      <c r="H40" s="12">
        <v>2700</v>
      </c>
      <c r="I40" s="12">
        <v>464.8</v>
      </c>
      <c r="J40" s="13"/>
      <c r="K40" s="13"/>
      <c r="L40" s="12">
        <v>3164.8</v>
      </c>
      <c r="M40" s="12"/>
    </row>
    <row r="41" spans="1:13" x14ac:dyDescent="0.2">
      <c r="E41" s="17"/>
      <c r="F41" s="17"/>
      <c r="I41" s="17"/>
      <c r="J41" s="17"/>
      <c r="K41" s="17"/>
      <c r="L41" s="17"/>
      <c r="M41" s="17"/>
    </row>
    <row r="44" spans="1:13" x14ac:dyDescent="0.2">
      <c r="A44" t="s">
        <v>49</v>
      </c>
      <c r="B44" t="s">
        <v>50</v>
      </c>
    </row>
    <row r="45" spans="1:13" x14ac:dyDescent="0.2">
      <c r="B45" t="s">
        <v>51</v>
      </c>
    </row>
    <row r="46" spans="1:13" x14ac:dyDescent="0.2">
      <c r="B46" t="s">
        <v>52</v>
      </c>
    </row>
    <row r="47" spans="1:13" x14ac:dyDescent="0.2">
      <c r="B47" t="s">
        <v>53</v>
      </c>
    </row>
    <row r="48" spans="1:13" x14ac:dyDescent="0.2">
      <c r="B48" t="s">
        <v>54</v>
      </c>
    </row>
    <row r="49" spans="2:2" x14ac:dyDescent="0.2">
      <c r="B49" t="s">
        <v>55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A0F4-7F8A-478C-8573-33F5F9F2CBE7}">
  <dimension ref="A1:M50"/>
  <sheetViews>
    <sheetView zoomScaleNormal="100" workbookViewId="0">
      <selection activeCell="A30" sqref="A30:A40"/>
    </sheetView>
  </sheetViews>
  <sheetFormatPr defaultRowHeight="12.75" x14ac:dyDescent="0.2"/>
  <cols>
    <col min="1" max="1" width="8.140625" customWidth="1"/>
    <col min="2" max="2" width="25.140625" customWidth="1"/>
    <col min="3" max="3" width="0.140625" customWidth="1"/>
    <col min="4" max="4" width="10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3.85546875" hidden="1" customWidth="1"/>
    <col min="11" max="11" width="11.5703125" customWidth="1"/>
    <col min="12" max="12" width="12.7109375" customWidth="1"/>
    <col min="15" max="1026" width="8.7109375" customWidth="1"/>
  </cols>
  <sheetData>
    <row r="1" spans="1:13" x14ac:dyDescent="0.2">
      <c r="A1" s="32" t="s">
        <v>58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57</v>
      </c>
      <c r="K3" s="4" t="s">
        <v>9</v>
      </c>
      <c r="L3" s="5" t="s">
        <v>10</v>
      </c>
      <c r="M3" s="6" t="s">
        <v>11</v>
      </c>
    </row>
    <row r="4" spans="1:13" x14ac:dyDescent="0.2">
      <c r="A4" s="7">
        <v>1</v>
      </c>
      <c r="B4" s="8" t="s">
        <v>12</v>
      </c>
      <c r="C4" s="9"/>
      <c r="D4" s="10">
        <v>6400</v>
      </c>
      <c r="E4" s="10"/>
      <c r="F4" s="10">
        <f t="shared" ref="F4:F40" si="0">SUM(D4:E4)</f>
        <v>6400</v>
      </c>
      <c r="G4" s="11">
        <v>2491.37</v>
      </c>
      <c r="H4" s="12">
        <v>2700</v>
      </c>
      <c r="I4" s="12">
        <v>590.4</v>
      </c>
      <c r="J4" s="13"/>
      <c r="K4" s="13"/>
      <c r="L4" s="12">
        <v>3290.4</v>
      </c>
      <c r="M4" s="12">
        <v>220.55</v>
      </c>
    </row>
    <row r="5" spans="1:13" x14ac:dyDescent="0.2">
      <c r="A5" s="7">
        <f>A4+1</f>
        <v>2</v>
      </c>
      <c r="B5" s="8" t="s">
        <v>13</v>
      </c>
      <c r="C5" s="9"/>
      <c r="D5" s="10">
        <v>6400</v>
      </c>
      <c r="E5" s="10">
        <v>2392.5</v>
      </c>
      <c r="F5" s="10">
        <f t="shared" si="0"/>
        <v>8792.5</v>
      </c>
      <c r="G5" s="11">
        <f>2566.08+1363.72</f>
        <v>3929.8</v>
      </c>
      <c r="H5" s="12">
        <v>2700</v>
      </c>
      <c r="I5" s="12">
        <v>640</v>
      </c>
      <c r="J5" s="13"/>
      <c r="K5" s="13"/>
      <c r="L5" s="12">
        <v>3340</v>
      </c>
      <c r="M5" s="12">
        <v>552.5</v>
      </c>
    </row>
    <row r="6" spans="1:13" x14ac:dyDescent="0.2">
      <c r="A6" s="7">
        <f t="shared" ref="A6:A29" si="1">A5+1</f>
        <v>3</v>
      </c>
      <c r="B6" s="8" t="s">
        <v>14</v>
      </c>
      <c r="C6" s="9"/>
      <c r="D6" s="10">
        <v>6400</v>
      </c>
      <c r="E6" s="10">
        <v>1435.5</v>
      </c>
      <c r="F6" s="10">
        <f t="shared" si="0"/>
        <v>7835.5</v>
      </c>
      <c r="G6" s="11">
        <f>2589.98+818.23</f>
        <v>3408.21</v>
      </c>
      <c r="H6" s="12">
        <v>2700</v>
      </c>
      <c r="I6" s="12">
        <v>390.40000000000003</v>
      </c>
      <c r="J6" s="13"/>
      <c r="K6" s="13"/>
      <c r="L6" s="12">
        <v>3090.4</v>
      </c>
      <c r="M6" s="12">
        <v>215.5</v>
      </c>
    </row>
    <row r="7" spans="1:13" x14ac:dyDescent="0.2">
      <c r="A7" s="7">
        <f t="shared" si="1"/>
        <v>4</v>
      </c>
      <c r="B7" s="8" t="s">
        <v>15</v>
      </c>
      <c r="C7" s="9"/>
      <c r="D7" s="10">
        <v>6400</v>
      </c>
      <c r="E7" s="10">
        <v>1435.5</v>
      </c>
      <c r="F7" s="10">
        <f t="shared" si="0"/>
        <v>7835.5</v>
      </c>
      <c r="G7" s="11">
        <f>2588.99+818.23</f>
        <v>3407.22</v>
      </c>
      <c r="H7" s="12">
        <v>2700</v>
      </c>
      <c r="I7" s="12">
        <v>984</v>
      </c>
      <c r="J7" s="13"/>
      <c r="K7" s="13"/>
      <c r="L7" s="12">
        <v>3684</v>
      </c>
      <c r="M7" s="12"/>
    </row>
    <row r="8" spans="1:13" x14ac:dyDescent="0.2">
      <c r="A8" s="7">
        <f t="shared" si="1"/>
        <v>5</v>
      </c>
      <c r="B8" s="8" t="s">
        <v>16</v>
      </c>
      <c r="C8" s="9"/>
      <c r="D8" s="10">
        <v>6400</v>
      </c>
      <c r="E8" s="10"/>
      <c r="F8" s="10">
        <f t="shared" si="0"/>
        <v>6400</v>
      </c>
      <c r="G8" s="11">
        <v>2625.7</v>
      </c>
      <c r="H8" s="12">
        <v>2700</v>
      </c>
      <c r="I8" s="12">
        <v>504</v>
      </c>
      <c r="J8" s="13"/>
      <c r="K8" s="13"/>
      <c r="L8" s="12">
        <v>3204</v>
      </c>
      <c r="M8" s="12"/>
    </row>
    <row r="9" spans="1:13" x14ac:dyDescent="0.2">
      <c r="A9" s="7">
        <f t="shared" si="1"/>
        <v>6</v>
      </c>
      <c r="B9" s="8" t="s">
        <v>17</v>
      </c>
      <c r="C9" s="9"/>
      <c r="D9" s="10">
        <v>6400</v>
      </c>
      <c r="E9" s="10"/>
      <c r="F9" s="10">
        <f t="shared" si="0"/>
        <v>6400</v>
      </c>
      <c r="G9" s="11">
        <v>2468.25</v>
      </c>
      <c r="H9" s="12">
        <v>2700</v>
      </c>
      <c r="I9" s="12">
        <v>112</v>
      </c>
      <c r="J9" s="13"/>
      <c r="K9" s="13"/>
      <c r="L9" s="12">
        <v>2812</v>
      </c>
      <c r="M9" s="12"/>
    </row>
    <row r="10" spans="1:13" x14ac:dyDescent="0.2">
      <c r="A10" s="7">
        <f t="shared" si="1"/>
        <v>7</v>
      </c>
      <c r="B10" s="8" t="s">
        <v>18</v>
      </c>
      <c r="C10" s="9"/>
      <c r="D10" s="10">
        <v>6400</v>
      </c>
      <c r="E10" s="10">
        <v>957</v>
      </c>
      <c r="F10" s="10">
        <f t="shared" si="0"/>
        <v>7357</v>
      </c>
      <c r="G10" s="11">
        <v>3183.4</v>
      </c>
      <c r="H10" s="12">
        <v>2700</v>
      </c>
      <c r="I10" s="12">
        <v>531.20000000000005</v>
      </c>
      <c r="J10" s="13"/>
      <c r="K10" s="13"/>
      <c r="L10" s="12">
        <v>3231.2</v>
      </c>
      <c r="M10" s="12"/>
    </row>
    <row r="11" spans="1:13" x14ac:dyDescent="0.2">
      <c r="A11" s="7">
        <f t="shared" si="1"/>
        <v>8</v>
      </c>
      <c r="B11" s="8" t="s">
        <v>19</v>
      </c>
      <c r="C11" s="9"/>
      <c r="D11" s="10">
        <v>6400</v>
      </c>
      <c r="E11" s="10">
        <v>1435.5</v>
      </c>
      <c r="F11" s="10">
        <f t="shared" si="0"/>
        <v>7835.5</v>
      </c>
      <c r="G11" s="11">
        <f>2589.98+818.23</f>
        <v>3408.21</v>
      </c>
      <c r="H11" s="12">
        <v>2700</v>
      </c>
      <c r="I11" s="12">
        <v>1097.6000000000001</v>
      </c>
      <c r="J11" s="13"/>
      <c r="K11" s="13">
        <v>-300</v>
      </c>
      <c r="L11" s="12">
        <v>3497.6000000000004</v>
      </c>
      <c r="M11" s="12">
        <v>26.5</v>
      </c>
    </row>
    <row r="12" spans="1:13" x14ac:dyDescent="0.2">
      <c r="A12" s="7">
        <f t="shared" si="1"/>
        <v>9</v>
      </c>
      <c r="B12" s="8" t="s">
        <v>20</v>
      </c>
      <c r="C12" s="9"/>
      <c r="D12" s="10">
        <v>6400</v>
      </c>
      <c r="E12" s="10">
        <v>1148.4000000000001</v>
      </c>
      <c r="F12" s="10">
        <f t="shared" si="0"/>
        <v>7548.4</v>
      </c>
      <c r="G12" s="11">
        <v>3153.37</v>
      </c>
      <c r="H12" s="12">
        <v>2700</v>
      </c>
      <c r="I12" s="12">
        <v>464.8</v>
      </c>
      <c r="J12" s="13"/>
      <c r="K12" s="13"/>
      <c r="L12" s="12">
        <v>3164.8</v>
      </c>
      <c r="M12" s="12"/>
    </row>
    <row r="13" spans="1:13" x14ac:dyDescent="0.2">
      <c r="A13" s="7">
        <f t="shared" si="1"/>
        <v>10</v>
      </c>
      <c r="B13" s="8" t="s">
        <v>21</v>
      </c>
      <c r="C13" s="9"/>
      <c r="D13" s="10">
        <v>6400</v>
      </c>
      <c r="E13" s="10"/>
      <c r="F13" s="10">
        <f t="shared" si="0"/>
        <v>6400</v>
      </c>
      <c r="G13" s="11">
        <v>2628.56</v>
      </c>
      <c r="H13" s="12">
        <v>2700</v>
      </c>
      <c r="I13" s="12">
        <v>202.4</v>
      </c>
      <c r="J13" s="13"/>
      <c r="K13" s="13"/>
      <c r="L13" s="12">
        <v>2902.4</v>
      </c>
      <c r="M13" s="12">
        <v>250.55</v>
      </c>
    </row>
    <row r="14" spans="1:13" x14ac:dyDescent="0.2">
      <c r="A14" s="7">
        <f t="shared" si="1"/>
        <v>11</v>
      </c>
      <c r="B14" s="8" t="s">
        <v>22</v>
      </c>
      <c r="C14" s="9"/>
      <c r="D14" s="10">
        <v>6400</v>
      </c>
      <c r="E14" s="10">
        <v>1435.5</v>
      </c>
      <c r="F14" s="10">
        <f t="shared" si="0"/>
        <v>7835.5</v>
      </c>
      <c r="G14" s="11">
        <f>2612.94+818.23</f>
        <v>3431.17</v>
      </c>
      <c r="H14" s="12">
        <v>2700</v>
      </c>
      <c r="I14" s="12">
        <v>676</v>
      </c>
      <c r="J14" s="13"/>
      <c r="K14" s="13"/>
      <c r="L14" s="12">
        <v>3376</v>
      </c>
      <c r="M14" s="12"/>
    </row>
    <row r="15" spans="1:13" x14ac:dyDescent="0.2">
      <c r="A15" s="7">
        <f t="shared" si="1"/>
        <v>12</v>
      </c>
      <c r="B15" s="8" t="s">
        <v>23</v>
      </c>
      <c r="C15" s="9"/>
      <c r="D15" s="10">
        <v>6400</v>
      </c>
      <c r="E15" s="10"/>
      <c r="F15" s="10">
        <f t="shared" si="0"/>
        <v>6400</v>
      </c>
      <c r="G15" s="11">
        <v>2625.7</v>
      </c>
      <c r="H15" s="12">
        <v>2700</v>
      </c>
      <c r="I15" s="12">
        <v>237.60000000000002</v>
      </c>
      <c r="J15" s="13"/>
      <c r="K15" s="13"/>
      <c r="L15" s="12">
        <v>2937.6</v>
      </c>
      <c r="M15" s="12"/>
    </row>
    <row r="16" spans="1:13" x14ac:dyDescent="0.2">
      <c r="A16" s="7">
        <f t="shared" si="1"/>
        <v>13</v>
      </c>
      <c r="B16" s="8" t="s">
        <v>24</v>
      </c>
      <c r="C16" s="9"/>
      <c r="D16" s="10">
        <v>6400</v>
      </c>
      <c r="E16" s="10">
        <v>478.5</v>
      </c>
      <c r="F16" s="10">
        <f t="shared" ref="F16" si="2">SUM(D16:E16)</f>
        <v>6878.5</v>
      </c>
      <c r="G16" s="11">
        <v>2926.21</v>
      </c>
      <c r="H16" s="12">
        <v>2700</v>
      </c>
      <c r="I16" s="12">
        <v>263.2</v>
      </c>
      <c r="J16" s="13"/>
      <c r="K16" s="13"/>
      <c r="L16" s="12">
        <v>2963.2</v>
      </c>
      <c r="M16" s="12"/>
    </row>
    <row r="17" spans="1:13" x14ac:dyDescent="0.2">
      <c r="A17" s="7">
        <f t="shared" si="1"/>
        <v>14</v>
      </c>
      <c r="B17" s="8" t="s">
        <v>25</v>
      </c>
      <c r="C17" s="9"/>
      <c r="D17" s="10">
        <v>6400</v>
      </c>
      <c r="E17" s="10">
        <v>1435.5</v>
      </c>
      <c r="F17" s="10">
        <f t="shared" si="0"/>
        <v>7835.5</v>
      </c>
      <c r="G17" s="11">
        <f>2074.89+846.94</f>
        <v>2921.83</v>
      </c>
      <c r="H17" s="12">
        <v>2700</v>
      </c>
      <c r="I17" s="12">
        <v>149.6</v>
      </c>
      <c r="J17" s="13"/>
      <c r="K17" s="13"/>
      <c r="L17" s="12">
        <v>2849.6</v>
      </c>
      <c r="M17" s="12"/>
    </row>
    <row r="18" spans="1:13" x14ac:dyDescent="0.2">
      <c r="A18" s="7">
        <f t="shared" si="1"/>
        <v>15</v>
      </c>
      <c r="B18" s="8" t="s">
        <v>26</v>
      </c>
      <c r="C18" s="9"/>
      <c r="D18" s="10">
        <v>6400</v>
      </c>
      <c r="E18" s="10"/>
      <c r="F18" s="10">
        <f t="shared" si="0"/>
        <v>6400</v>
      </c>
      <c r="G18" s="11">
        <v>2625.7</v>
      </c>
      <c r="H18" s="12">
        <v>2700</v>
      </c>
      <c r="I18" s="12">
        <v>475.20000000000005</v>
      </c>
      <c r="J18" s="13"/>
      <c r="K18" s="13"/>
      <c r="L18" s="12">
        <v>3175.2</v>
      </c>
      <c r="M18" s="12"/>
    </row>
    <row r="19" spans="1:13" x14ac:dyDescent="0.2">
      <c r="A19" s="7">
        <f t="shared" si="1"/>
        <v>16</v>
      </c>
      <c r="B19" s="8" t="s">
        <v>27</v>
      </c>
      <c r="C19" s="9"/>
      <c r="D19" s="10">
        <v>6400</v>
      </c>
      <c r="E19" s="10">
        <v>478.5</v>
      </c>
      <c r="F19" s="10">
        <f t="shared" si="0"/>
        <v>6878.5</v>
      </c>
      <c r="G19" s="11">
        <v>2924.14</v>
      </c>
      <c r="H19" s="12">
        <v>2700</v>
      </c>
      <c r="I19" s="12">
        <v>759.2</v>
      </c>
      <c r="J19" s="13"/>
      <c r="K19" s="13"/>
      <c r="L19" s="12">
        <v>3459.2</v>
      </c>
      <c r="M19" s="12"/>
    </row>
    <row r="20" spans="1:13" x14ac:dyDescent="0.2">
      <c r="A20" s="7">
        <f t="shared" si="1"/>
        <v>17</v>
      </c>
      <c r="B20" s="8" t="s">
        <v>28</v>
      </c>
      <c r="C20" s="9"/>
      <c r="D20" s="10">
        <v>6400</v>
      </c>
      <c r="E20" s="10">
        <v>957</v>
      </c>
      <c r="F20" s="10">
        <f t="shared" si="0"/>
        <v>7357</v>
      </c>
      <c r="G20" s="11">
        <v>3043.1</v>
      </c>
      <c r="H20" s="12">
        <v>2700</v>
      </c>
      <c r="I20" s="12">
        <v>1082.4000000000001</v>
      </c>
      <c r="J20" s="13"/>
      <c r="K20" s="13"/>
      <c r="L20" s="12">
        <v>3782.4</v>
      </c>
      <c r="M20" s="12"/>
    </row>
    <row r="21" spans="1:13" x14ac:dyDescent="0.2">
      <c r="A21" s="7">
        <f t="shared" si="1"/>
        <v>18</v>
      </c>
      <c r="B21" s="8" t="s">
        <v>29</v>
      </c>
      <c r="C21" s="9"/>
      <c r="D21" s="10">
        <v>6400</v>
      </c>
      <c r="E21" s="10">
        <v>478.5</v>
      </c>
      <c r="F21" s="10">
        <f t="shared" si="0"/>
        <v>6878.5</v>
      </c>
      <c r="G21" s="11">
        <v>2925.81</v>
      </c>
      <c r="H21" s="12">
        <v>2700</v>
      </c>
      <c r="I21" s="12">
        <v>1248</v>
      </c>
      <c r="J21" s="13"/>
      <c r="K21" s="13"/>
      <c r="L21" s="12">
        <v>3948</v>
      </c>
      <c r="M21" s="12"/>
    </row>
    <row r="22" spans="1:13" x14ac:dyDescent="0.2">
      <c r="A22" s="7">
        <f t="shared" si="1"/>
        <v>19</v>
      </c>
      <c r="B22" s="8" t="s">
        <v>30</v>
      </c>
      <c r="C22" s="9"/>
      <c r="D22" s="10">
        <v>6400</v>
      </c>
      <c r="E22" s="10"/>
      <c r="F22" s="10">
        <f t="shared" si="0"/>
        <v>6400</v>
      </c>
      <c r="G22" s="11">
        <v>2825.81</v>
      </c>
      <c r="H22" s="12">
        <v>2700</v>
      </c>
      <c r="I22" s="12">
        <v>144</v>
      </c>
      <c r="J22" s="13"/>
      <c r="K22" s="13"/>
      <c r="L22" s="12">
        <v>2844</v>
      </c>
      <c r="M22" s="12"/>
    </row>
    <row r="23" spans="1:13" x14ac:dyDescent="0.2">
      <c r="A23" s="7">
        <f t="shared" si="1"/>
        <v>20</v>
      </c>
      <c r="B23" s="8" t="s">
        <v>31</v>
      </c>
      <c r="C23" s="9"/>
      <c r="D23" s="10">
        <v>6400</v>
      </c>
      <c r="E23" s="10"/>
      <c r="F23" s="10">
        <f t="shared" ref="F23" si="3">SUM(D23:E23)</f>
        <v>6400</v>
      </c>
      <c r="G23" s="11">
        <v>2453.59</v>
      </c>
      <c r="H23" s="12">
        <v>2700</v>
      </c>
      <c r="I23" s="12">
        <v>358.40000000000003</v>
      </c>
      <c r="J23" s="13"/>
      <c r="K23" s="13"/>
      <c r="L23" s="12">
        <v>3058.4</v>
      </c>
      <c r="M23" s="12"/>
    </row>
    <row r="24" spans="1:13" x14ac:dyDescent="0.2">
      <c r="A24" s="7">
        <f t="shared" si="1"/>
        <v>21</v>
      </c>
      <c r="B24" s="8" t="s">
        <v>32</v>
      </c>
      <c r="C24" s="9"/>
      <c r="D24" s="10">
        <v>6400</v>
      </c>
      <c r="E24" s="10">
        <v>2105.4</v>
      </c>
      <c r="F24" s="10">
        <f t="shared" si="0"/>
        <v>8505.4</v>
      </c>
      <c r="G24" s="11">
        <v>3807.64</v>
      </c>
      <c r="H24" s="12">
        <v>2700</v>
      </c>
      <c r="I24" s="12">
        <v>320</v>
      </c>
      <c r="J24" s="13"/>
      <c r="K24" s="13"/>
      <c r="L24" s="12">
        <v>3020</v>
      </c>
      <c r="M24" s="12"/>
    </row>
    <row r="25" spans="1:13" x14ac:dyDescent="0.2">
      <c r="A25" s="7">
        <f t="shared" si="1"/>
        <v>22</v>
      </c>
      <c r="B25" s="8" t="s">
        <v>33</v>
      </c>
      <c r="C25" s="9"/>
      <c r="D25" s="10">
        <v>6400</v>
      </c>
      <c r="E25" s="10"/>
      <c r="F25" s="10">
        <f t="shared" si="0"/>
        <v>6400</v>
      </c>
      <c r="G25" s="11">
        <v>2426.83</v>
      </c>
      <c r="H25" s="12">
        <v>2700</v>
      </c>
      <c r="I25" s="12">
        <v>584</v>
      </c>
      <c r="J25" s="13"/>
      <c r="K25" s="13"/>
      <c r="L25" s="12">
        <v>3284</v>
      </c>
      <c r="M25" s="12"/>
    </row>
    <row r="26" spans="1:13" x14ac:dyDescent="0.2">
      <c r="A26" s="7">
        <f t="shared" si="1"/>
        <v>23</v>
      </c>
      <c r="B26" s="8" t="s">
        <v>34</v>
      </c>
      <c r="C26" s="9"/>
      <c r="D26" s="10">
        <v>6400</v>
      </c>
      <c r="E26" s="10"/>
      <c r="F26" s="10">
        <f t="shared" si="0"/>
        <v>6400</v>
      </c>
      <c r="G26" s="11">
        <v>2372.59</v>
      </c>
      <c r="H26" s="12">
        <v>2700</v>
      </c>
      <c r="I26" s="12">
        <v>284</v>
      </c>
      <c r="J26" s="13"/>
      <c r="K26" s="13"/>
      <c r="L26" s="12">
        <v>2984</v>
      </c>
      <c r="M26" s="12"/>
    </row>
    <row r="27" spans="1:13" x14ac:dyDescent="0.2">
      <c r="A27" s="7">
        <f t="shared" si="1"/>
        <v>24</v>
      </c>
      <c r="B27" s="8" t="s">
        <v>35</v>
      </c>
      <c r="C27" s="9"/>
      <c r="D27" s="10">
        <v>6400</v>
      </c>
      <c r="E27" s="10"/>
      <c r="F27" s="10">
        <f t="shared" si="0"/>
        <v>6400</v>
      </c>
      <c r="G27" s="11">
        <v>2405.09</v>
      </c>
      <c r="H27" s="12">
        <v>2700</v>
      </c>
      <c r="I27" s="12">
        <v>608</v>
      </c>
      <c r="J27" s="13"/>
      <c r="K27" s="13"/>
      <c r="L27" s="12">
        <v>3308</v>
      </c>
      <c r="M27" s="12"/>
    </row>
    <row r="28" spans="1:13" x14ac:dyDescent="0.2">
      <c r="A28" s="7">
        <f t="shared" si="1"/>
        <v>25</v>
      </c>
      <c r="B28" s="8" t="s">
        <v>36</v>
      </c>
      <c r="C28" s="9"/>
      <c r="D28" s="10">
        <v>6400</v>
      </c>
      <c r="E28" s="10">
        <v>478.5</v>
      </c>
      <c r="F28" s="10">
        <f t="shared" si="0"/>
        <v>6878.5</v>
      </c>
      <c r="G28" s="11">
        <f>2334.19+583.55</f>
        <v>2917.74</v>
      </c>
      <c r="H28" s="12">
        <v>2700</v>
      </c>
      <c r="I28" s="12">
        <v>284</v>
      </c>
      <c r="J28" s="13"/>
      <c r="K28" s="13"/>
      <c r="L28" s="12">
        <v>2984</v>
      </c>
      <c r="M28" s="12"/>
    </row>
    <row r="29" spans="1:13" x14ac:dyDescent="0.2">
      <c r="A29" s="7">
        <f t="shared" si="1"/>
        <v>26</v>
      </c>
      <c r="B29" s="8" t="s">
        <v>37</v>
      </c>
      <c r="C29" s="9"/>
      <c r="D29" s="10">
        <v>6400</v>
      </c>
      <c r="E29" s="14"/>
      <c r="F29" s="10">
        <f t="shared" si="0"/>
        <v>6400</v>
      </c>
      <c r="G29" s="11">
        <v>2623.95</v>
      </c>
      <c r="H29" s="12">
        <v>2700</v>
      </c>
      <c r="I29" s="12">
        <v>312</v>
      </c>
      <c r="J29" s="13"/>
      <c r="K29" s="13"/>
      <c r="L29" s="12">
        <v>3012</v>
      </c>
      <c r="M29" s="12">
        <v>274.55</v>
      </c>
    </row>
    <row r="30" spans="1:13" x14ac:dyDescent="0.2">
      <c r="A30" s="7">
        <v>27</v>
      </c>
      <c r="B30" s="8" t="s">
        <v>38</v>
      </c>
      <c r="C30" s="9"/>
      <c r="D30" s="10">
        <v>6400</v>
      </c>
      <c r="E30" s="10">
        <v>957</v>
      </c>
      <c r="F30" s="10">
        <f t="shared" si="0"/>
        <v>7357</v>
      </c>
      <c r="G30" s="11">
        <v>3181.76</v>
      </c>
      <c r="H30" s="12">
        <v>2700</v>
      </c>
      <c r="I30" s="12">
        <v>590.4</v>
      </c>
      <c r="J30" s="13"/>
      <c r="K30" s="13"/>
      <c r="L30" s="12">
        <v>3290.4</v>
      </c>
      <c r="M30" s="12">
        <v>250.55</v>
      </c>
    </row>
    <row r="31" spans="1:13" x14ac:dyDescent="0.2">
      <c r="A31" s="7">
        <v>28</v>
      </c>
      <c r="B31" s="8" t="s">
        <v>39</v>
      </c>
      <c r="C31" s="9"/>
      <c r="D31" s="10">
        <v>6400</v>
      </c>
      <c r="E31" s="10">
        <v>478.5</v>
      </c>
      <c r="F31" s="10">
        <f t="shared" si="0"/>
        <v>6878.5</v>
      </c>
      <c r="G31" s="11">
        <v>2920.96</v>
      </c>
      <c r="H31" s="12">
        <v>2700</v>
      </c>
      <c r="I31" s="12">
        <v>88</v>
      </c>
      <c r="J31" s="13"/>
      <c r="K31" s="13"/>
      <c r="L31" s="12">
        <v>2788</v>
      </c>
      <c r="M31" s="12"/>
    </row>
    <row r="32" spans="1:13" x14ac:dyDescent="0.2">
      <c r="A32" s="7">
        <v>29</v>
      </c>
      <c r="B32" s="8" t="s">
        <v>40</v>
      </c>
      <c r="C32" s="9"/>
      <c r="D32" s="10">
        <v>6400</v>
      </c>
      <c r="E32" s="10"/>
      <c r="F32" s="10">
        <f t="shared" si="0"/>
        <v>6400</v>
      </c>
      <c r="G32" s="11">
        <v>2488.13</v>
      </c>
      <c r="H32" s="12">
        <v>2700</v>
      </c>
      <c r="I32" s="12">
        <v>467.20000000000005</v>
      </c>
      <c r="J32" s="13"/>
      <c r="K32" s="13"/>
      <c r="L32" s="12">
        <v>3167.2</v>
      </c>
      <c r="M32" s="12"/>
    </row>
    <row r="33" spans="1:13" x14ac:dyDescent="0.2">
      <c r="A33" s="7">
        <v>30</v>
      </c>
      <c r="B33" s="8" t="s">
        <v>41</v>
      </c>
      <c r="C33" s="9"/>
      <c r="D33" s="10">
        <v>6400</v>
      </c>
      <c r="E33" s="10">
        <v>1148.4000000000001</v>
      </c>
      <c r="F33" s="10">
        <f t="shared" si="0"/>
        <v>7548.4</v>
      </c>
      <c r="G33" s="11">
        <v>3286.07</v>
      </c>
      <c r="H33" s="12">
        <v>2700</v>
      </c>
      <c r="I33" s="12">
        <v>1056</v>
      </c>
      <c r="J33" s="13"/>
      <c r="K33" s="13">
        <v>-100</v>
      </c>
      <c r="L33" s="12">
        <v>3656</v>
      </c>
      <c r="M33" s="12"/>
    </row>
    <row r="34" spans="1:13" x14ac:dyDescent="0.2">
      <c r="A34" s="7">
        <v>31</v>
      </c>
      <c r="B34" s="8" t="s">
        <v>42</v>
      </c>
      <c r="C34" s="9"/>
      <c r="D34" s="10">
        <v>6400</v>
      </c>
      <c r="E34" s="10">
        <v>957</v>
      </c>
      <c r="F34" s="10">
        <f t="shared" si="0"/>
        <v>7357</v>
      </c>
      <c r="G34" s="11">
        <v>3181.76</v>
      </c>
      <c r="H34" s="12">
        <v>2700</v>
      </c>
      <c r="I34" s="12">
        <v>291.2</v>
      </c>
      <c r="J34" s="13"/>
      <c r="K34" s="13"/>
      <c r="L34" s="12">
        <v>2991.2</v>
      </c>
      <c r="M34" s="12"/>
    </row>
    <row r="35" spans="1:13" x14ac:dyDescent="0.2">
      <c r="A35" s="7">
        <v>32</v>
      </c>
      <c r="B35" s="8" t="s">
        <v>43</v>
      </c>
      <c r="C35" s="9"/>
      <c r="D35" s="10">
        <v>6400</v>
      </c>
      <c r="E35" s="15"/>
      <c r="F35" s="10">
        <f t="shared" si="0"/>
        <v>6400</v>
      </c>
      <c r="G35" s="11">
        <v>2628.56</v>
      </c>
      <c r="H35" s="12">
        <v>2700</v>
      </c>
      <c r="I35" s="12">
        <v>1488</v>
      </c>
      <c r="J35" s="13"/>
      <c r="K35" s="13"/>
      <c r="L35" s="12">
        <v>4188</v>
      </c>
      <c r="M35" s="12">
        <v>627.9</v>
      </c>
    </row>
    <row r="36" spans="1:13" x14ac:dyDescent="0.2">
      <c r="A36" s="7">
        <v>33</v>
      </c>
      <c r="B36" s="16" t="s">
        <v>44</v>
      </c>
      <c r="C36" s="9"/>
      <c r="D36" s="10">
        <v>6400</v>
      </c>
      <c r="E36" s="10">
        <v>478.5</v>
      </c>
      <c r="F36" s="10">
        <f t="shared" si="0"/>
        <v>6878.5</v>
      </c>
      <c r="G36" s="11">
        <v>2768.59</v>
      </c>
      <c r="H36" s="12">
        <v>2700</v>
      </c>
      <c r="I36" s="12">
        <v>292.8</v>
      </c>
      <c r="J36" s="13"/>
      <c r="K36" s="13"/>
      <c r="L36" s="12">
        <v>2992.8</v>
      </c>
      <c r="M36" s="12"/>
    </row>
    <row r="37" spans="1:13" x14ac:dyDescent="0.2">
      <c r="A37" s="7">
        <v>34</v>
      </c>
      <c r="B37" s="16" t="s">
        <v>45</v>
      </c>
      <c r="C37" s="9"/>
      <c r="D37" s="10">
        <v>6400</v>
      </c>
      <c r="E37" s="10">
        <v>1626.9</v>
      </c>
      <c r="F37" s="10">
        <f t="shared" si="0"/>
        <v>8026.9</v>
      </c>
      <c r="G37" s="11">
        <f>2584.79+927.33</f>
        <v>3512.12</v>
      </c>
      <c r="H37" s="12">
        <v>2700</v>
      </c>
      <c r="I37" s="12">
        <v>540</v>
      </c>
      <c r="J37" s="13"/>
      <c r="K37" s="13"/>
      <c r="L37" s="12">
        <v>3240</v>
      </c>
      <c r="M37" s="12">
        <v>281.06</v>
      </c>
    </row>
    <row r="38" spans="1:13" x14ac:dyDescent="0.2">
      <c r="A38" s="7">
        <v>35</v>
      </c>
      <c r="B38" s="16" t="s">
        <v>46</v>
      </c>
      <c r="C38" s="9"/>
      <c r="D38" s="10">
        <v>6400</v>
      </c>
      <c r="E38" s="10"/>
      <c r="F38" s="10">
        <f t="shared" si="0"/>
        <v>6400</v>
      </c>
      <c r="G38" s="11">
        <v>2464.09</v>
      </c>
      <c r="H38" s="12">
        <v>2700</v>
      </c>
      <c r="I38" s="12">
        <v>395.20000000000005</v>
      </c>
      <c r="J38" s="13"/>
      <c r="K38" s="13"/>
      <c r="L38" s="12">
        <v>3095.2</v>
      </c>
      <c r="M38" s="12"/>
    </row>
    <row r="39" spans="1:13" x14ac:dyDescent="0.2">
      <c r="A39" s="7">
        <v>36</v>
      </c>
      <c r="B39" s="16" t="s">
        <v>47</v>
      </c>
      <c r="C39" s="9"/>
      <c r="D39" s="10">
        <v>6400</v>
      </c>
      <c r="E39" s="10">
        <v>957</v>
      </c>
      <c r="F39" s="10">
        <f t="shared" si="0"/>
        <v>7357</v>
      </c>
      <c r="G39" s="11">
        <v>3049.88</v>
      </c>
      <c r="H39" s="12">
        <v>2700</v>
      </c>
      <c r="I39" s="12">
        <v>341.6</v>
      </c>
      <c r="J39" s="13"/>
      <c r="K39" s="13"/>
      <c r="L39" s="12">
        <v>3041.6</v>
      </c>
      <c r="M39" s="12"/>
    </row>
    <row r="40" spans="1:13" x14ac:dyDescent="0.2">
      <c r="A40" s="7">
        <v>37</v>
      </c>
      <c r="B40" s="16" t="s">
        <v>48</v>
      </c>
      <c r="C40" s="9"/>
      <c r="D40" s="10">
        <v>6400</v>
      </c>
      <c r="E40" s="10">
        <v>478.5</v>
      </c>
      <c r="F40" s="10">
        <f t="shared" si="0"/>
        <v>6878.5</v>
      </c>
      <c r="G40" s="11">
        <v>2875.02</v>
      </c>
      <c r="H40" s="12">
        <v>2700</v>
      </c>
      <c r="I40" s="12">
        <v>390.40000000000003</v>
      </c>
      <c r="J40" s="13"/>
      <c r="K40" s="13"/>
      <c r="L40" s="12">
        <v>3090.4</v>
      </c>
      <c r="M40" s="12">
        <v>222.25</v>
      </c>
    </row>
    <row r="41" spans="1:13" x14ac:dyDescent="0.2">
      <c r="I41" s="17"/>
      <c r="J41" s="17"/>
      <c r="K41" s="17"/>
      <c r="L41" s="17"/>
      <c r="M41" s="17"/>
    </row>
    <row r="44" spans="1:13" x14ac:dyDescent="0.2">
      <c r="A44" t="s">
        <v>49</v>
      </c>
      <c r="B44" t="s">
        <v>50</v>
      </c>
    </row>
    <row r="45" spans="1:13" x14ac:dyDescent="0.2">
      <c r="B45" t="s">
        <v>51</v>
      </c>
    </row>
    <row r="46" spans="1:13" x14ac:dyDescent="0.2">
      <c r="B46" t="s">
        <v>52</v>
      </c>
    </row>
    <row r="47" spans="1:13" x14ac:dyDescent="0.2">
      <c r="B47" t="s">
        <v>53</v>
      </c>
    </row>
    <row r="48" spans="1:13" x14ac:dyDescent="0.2">
      <c r="B48" t="s">
        <v>54</v>
      </c>
    </row>
    <row r="49" spans="2:13" x14ac:dyDescent="0.2">
      <c r="B49" t="s">
        <v>55</v>
      </c>
    </row>
    <row r="50" spans="2:13" x14ac:dyDescent="0.2">
      <c r="M50">
        <v>1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EAC4B-82CC-477A-A458-42990052F2ED}">
  <dimension ref="A1:M49"/>
  <sheetViews>
    <sheetView topLeftCell="A7" zoomScaleNormal="100" workbookViewId="0">
      <selection activeCell="A14" sqref="A14:A40"/>
    </sheetView>
  </sheetViews>
  <sheetFormatPr defaultRowHeight="12.75" x14ac:dyDescent="0.2"/>
  <cols>
    <col min="1" max="1" width="8.140625" customWidth="1"/>
    <col min="2" max="2" width="25.140625" customWidth="1"/>
    <col min="3" max="3" width="0.140625" customWidth="1"/>
    <col min="4" max="4" width="10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3.85546875" hidden="1" customWidth="1"/>
    <col min="11" max="11" width="11.5703125" customWidth="1"/>
    <col min="12" max="12" width="12.7109375" customWidth="1"/>
    <col min="15" max="1026" width="8.7109375" customWidth="1"/>
  </cols>
  <sheetData>
    <row r="1" spans="1:13" x14ac:dyDescent="0.2">
      <c r="A1" s="32" t="s">
        <v>59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57</v>
      </c>
      <c r="K3" s="4" t="s">
        <v>9</v>
      </c>
      <c r="L3" s="5" t="s">
        <v>10</v>
      </c>
      <c r="M3" s="6" t="s">
        <v>11</v>
      </c>
    </row>
    <row r="4" spans="1:13" x14ac:dyDescent="0.2">
      <c r="A4" s="7">
        <v>1</v>
      </c>
      <c r="B4" s="8" t="s">
        <v>12</v>
      </c>
      <c r="C4" s="9"/>
      <c r="D4" s="10">
        <v>6400</v>
      </c>
      <c r="E4" s="10"/>
      <c r="F4" s="10">
        <f t="shared" ref="F4:F40" si="0">SUM(D4:E4)</f>
        <v>6400</v>
      </c>
      <c r="G4" s="11">
        <v>2479.9499999999998</v>
      </c>
      <c r="H4" s="12">
        <v>2700</v>
      </c>
      <c r="I4" s="12">
        <v>787.19999999999993</v>
      </c>
      <c r="J4" s="13"/>
      <c r="K4" s="13"/>
      <c r="L4" s="12">
        <v>3487.2</v>
      </c>
      <c r="M4" s="12"/>
    </row>
    <row r="5" spans="1:13" x14ac:dyDescent="0.2">
      <c r="A5" s="7">
        <f>A4+1</f>
        <v>2</v>
      </c>
      <c r="B5" s="8" t="s">
        <v>13</v>
      </c>
      <c r="C5" s="9"/>
      <c r="D5" s="10">
        <v>6400</v>
      </c>
      <c r="E5" s="10">
        <v>2392.5</v>
      </c>
      <c r="F5" s="10">
        <f t="shared" si="0"/>
        <v>8792.5</v>
      </c>
      <c r="G5" s="11">
        <f>2546.46+1363.72</f>
        <v>3910.1800000000003</v>
      </c>
      <c r="H5" s="12">
        <v>2700</v>
      </c>
      <c r="I5" s="12">
        <v>640</v>
      </c>
      <c r="J5" s="13"/>
      <c r="K5" s="13"/>
      <c r="L5" s="12">
        <v>3340</v>
      </c>
      <c r="M5" s="12"/>
    </row>
    <row r="6" spans="1:13" x14ac:dyDescent="0.2">
      <c r="A6" s="7">
        <f t="shared" ref="A6:A40" si="1">A5+1</f>
        <v>3</v>
      </c>
      <c r="B6" s="8" t="s">
        <v>14</v>
      </c>
      <c r="C6" s="9"/>
      <c r="D6" s="10">
        <v>6400</v>
      </c>
      <c r="E6" s="10">
        <v>1435.5</v>
      </c>
      <c r="F6" s="10">
        <f t="shared" si="0"/>
        <v>7835.5</v>
      </c>
      <c r="G6" s="11">
        <f>2573.42+818.23</f>
        <v>3391.65</v>
      </c>
      <c r="H6" s="12">
        <v>2700</v>
      </c>
      <c r="I6" s="12">
        <v>634.40000000000009</v>
      </c>
      <c r="J6" s="13"/>
      <c r="K6" s="13"/>
      <c r="L6" s="12">
        <v>3334.4</v>
      </c>
      <c r="M6" s="12"/>
    </row>
    <row r="7" spans="1:13" x14ac:dyDescent="0.2">
      <c r="A7" s="7">
        <f t="shared" si="1"/>
        <v>4</v>
      </c>
      <c r="B7" s="8" t="s">
        <v>15</v>
      </c>
      <c r="C7" s="9"/>
      <c r="D7" s="10">
        <v>6400</v>
      </c>
      <c r="E7" s="10">
        <v>1435.5</v>
      </c>
      <c r="F7" s="10">
        <f t="shared" si="0"/>
        <v>7835.5</v>
      </c>
      <c r="G7" s="11">
        <f>2572.43+818.23</f>
        <v>3390.66</v>
      </c>
      <c r="H7" s="12">
        <v>2700</v>
      </c>
      <c r="I7" s="12">
        <v>984</v>
      </c>
      <c r="J7" s="13"/>
      <c r="K7" s="13"/>
      <c r="L7" s="12">
        <v>3684</v>
      </c>
      <c r="M7" s="12">
        <v>599.04999999999995</v>
      </c>
    </row>
    <row r="8" spans="1:13" x14ac:dyDescent="0.2">
      <c r="A8" s="7">
        <f t="shared" si="1"/>
        <v>5</v>
      </c>
      <c r="B8" s="8" t="s">
        <v>16</v>
      </c>
      <c r="C8" s="9"/>
      <c r="D8" s="10">
        <v>6400</v>
      </c>
      <c r="E8" s="10"/>
      <c r="F8" s="10">
        <f t="shared" si="0"/>
        <v>6400</v>
      </c>
      <c r="G8" s="11">
        <v>2613.7399999999998</v>
      </c>
      <c r="H8" s="12">
        <v>2700</v>
      </c>
      <c r="I8" s="12">
        <v>720</v>
      </c>
      <c r="J8" s="13"/>
      <c r="K8" s="13"/>
      <c r="L8" s="12">
        <v>3420</v>
      </c>
      <c r="M8" s="12"/>
    </row>
    <row r="9" spans="1:13" x14ac:dyDescent="0.2">
      <c r="A9" s="7">
        <f t="shared" si="1"/>
        <v>6</v>
      </c>
      <c r="B9" s="8" t="s">
        <v>17</v>
      </c>
      <c r="C9" s="9"/>
      <c r="D9" s="10">
        <v>6400</v>
      </c>
      <c r="E9" s="10"/>
      <c r="F9" s="10">
        <f t="shared" si="0"/>
        <v>6400</v>
      </c>
      <c r="G9" s="11">
        <v>2456.8200000000002</v>
      </c>
      <c r="H9" s="12">
        <v>2700</v>
      </c>
      <c r="I9" s="12">
        <v>104</v>
      </c>
      <c r="J9" s="13"/>
      <c r="K9" s="13"/>
      <c r="L9" s="12">
        <v>2804</v>
      </c>
      <c r="M9" s="12"/>
    </row>
    <row r="10" spans="1:13" x14ac:dyDescent="0.2">
      <c r="A10" s="7">
        <f t="shared" si="1"/>
        <v>7</v>
      </c>
      <c r="B10" s="8" t="s">
        <v>18</v>
      </c>
      <c r="C10" s="9"/>
      <c r="D10" s="10">
        <v>6400</v>
      </c>
      <c r="E10" s="10">
        <v>957</v>
      </c>
      <c r="F10" s="10">
        <f t="shared" si="0"/>
        <v>7357</v>
      </c>
      <c r="G10" s="11">
        <v>3170.34</v>
      </c>
      <c r="H10" s="12">
        <v>2700</v>
      </c>
      <c r="I10" s="12">
        <v>664</v>
      </c>
      <c r="J10" s="13"/>
      <c r="K10" s="13"/>
      <c r="L10" s="12">
        <v>3364</v>
      </c>
      <c r="M10" s="12"/>
    </row>
    <row r="11" spans="1:13" x14ac:dyDescent="0.2">
      <c r="A11" s="7">
        <f t="shared" si="1"/>
        <v>8</v>
      </c>
      <c r="B11" s="8" t="s">
        <v>19</v>
      </c>
      <c r="C11" s="9"/>
      <c r="D11" s="10">
        <v>6400</v>
      </c>
      <c r="E11" s="10">
        <v>1435.5</v>
      </c>
      <c r="F11" s="10">
        <f t="shared" si="0"/>
        <v>7835.5</v>
      </c>
      <c r="G11" s="11">
        <f>2573.42+818.23</f>
        <v>3391.65</v>
      </c>
      <c r="H11" s="12">
        <v>2700</v>
      </c>
      <c r="I11" s="12">
        <v>1254.4000000000001</v>
      </c>
      <c r="J11" s="13"/>
      <c r="K11" s="13"/>
      <c r="L11" s="12">
        <v>3954.4</v>
      </c>
      <c r="M11" s="12"/>
    </row>
    <row r="12" spans="1:13" x14ac:dyDescent="0.2">
      <c r="A12" s="7">
        <f t="shared" si="1"/>
        <v>9</v>
      </c>
      <c r="B12" s="8" t="s">
        <v>20</v>
      </c>
      <c r="C12" s="9"/>
      <c r="D12" s="10">
        <v>6400</v>
      </c>
      <c r="E12" s="10">
        <v>1148.4000000000001</v>
      </c>
      <c r="F12" s="10">
        <f t="shared" si="0"/>
        <v>7548.4</v>
      </c>
      <c r="G12" s="11">
        <v>3140.47</v>
      </c>
      <c r="H12" s="12">
        <v>2700</v>
      </c>
      <c r="I12" s="12">
        <v>531.20000000000005</v>
      </c>
      <c r="J12" s="13"/>
      <c r="K12" s="13"/>
      <c r="L12" s="12">
        <v>3231.2</v>
      </c>
      <c r="M12" s="12"/>
    </row>
    <row r="13" spans="1:13" x14ac:dyDescent="0.2">
      <c r="A13" s="7">
        <f t="shared" si="1"/>
        <v>10</v>
      </c>
      <c r="B13" s="8" t="s">
        <v>21</v>
      </c>
      <c r="C13" s="9"/>
      <c r="D13" s="10">
        <v>6400</v>
      </c>
      <c r="E13" s="10"/>
      <c r="F13" s="10">
        <f t="shared" si="0"/>
        <v>6400</v>
      </c>
      <c r="G13" s="11">
        <v>2618.09</v>
      </c>
      <c r="H13" s="12">
        <v>2700</v>
      </c>
      <c r="I13" s="12">
        <v>276</v>
      </c>
      <c r="J13" s="13"/>
      <c r="K13" s="13">
        <v>-300</v>
      </c>
      <c r="L13" s="12">
        <v>2676</v>
      </c>
      <c r="M13" s="12">
        <v>30.55</v>
      </c>
    </row>
    <row r="14" spans="1:13" x14ac:dyDescent="0.2">
      <c r="A14" s="7">
        <f t="shared" si="1"/>
        <v>11</v>
      </c>
      <c r="B14" s="8" t="s">
        <v>22</v>
      </c>
      <c r="C14" s="9"/>
      <c r="D14" s="10">
        <v>6400</v>
      </c>
      <c r="E14" s="10">
        <v>1435.5</v>
      </c>
      <c r="F14" s="10">
        <f t="shared" si="0"/>
        <v>7835.5</v>
      </c>
      <c r="G14" s="11">
        <f>2608.8+818.23</f>
        <v>3427.03</v>
      </c>
      <c r="H14" s="12">
        <v>2700</v>
      </c>
      <c r="I14" s="12">
        <v>572</v>
      </c>
      <c r="J14" s="13"/>
      <c r="K14" s="13"/>
      <c r="L14" s="12">
        <v>3272</v>
      </c>
      <c r="M14" s="12">
        <v>763.5</v>
      </c>
    </row>
    <row r="15" spans="1:13" x14ac:dyDescent="0.2">
      <c r="A15" s="7">
        <f t="shared" si="1"/>
        <v>12</v>
      </c>
      <c r="B15" s="8" t="s">
        <v>23</v>
      </c>
      <c r="C15" s="9"/>
      <c r="D15" s="10">
        <v>6400</v>
      </c>
      <c r="E15" s="10"/>
      <c r="F15" s="10">
        <f t="shared" si="0"/>
        <v>6400</v>
      </c>
      <c r="G15" s="11">
        <v>2613.7399999999998</v>
      </c>
      <c r="H15" s="12">
        <v>2700</v>
      </c>
      <c r="I15" s="12">
        <v>302.40000000000003</v>
      </c>
      <c r="J15" s="13"/>
      <c r="K15" s="13"/>
      <c r="L15" s="12">
        <v>3002.4</v>
      </c>
      <c r="M15" s="12"/>
    </row>
    <row r="16" spans="1:13" x14ac:dyDescent="0.2">
      <c r="A16" s="7">
        <f t="shared" si="1"/>
        <v>13</v>
      </c>
      <c r="B16" s="8" t="s">
        <v>24</v>
      </c>
      <c r="C16" s="9"/>
      <c r="D16" s="10">
        <v>6400</v>
      </c>
      <c r="E16" s="10">
        <v>478.5</v>
      </c>
      <c r="F16" s="10">
        <f t="shared" ref="F16" si="2">SUM(D16:E16)</f>
        <v>6878.5</v>
      </c>
      <c r="G16" s="11">
        <v>2914.48</v>
      </c>
      <c r="H16" s="12">
        <v>2700</v>
      </c>
      <c r="I16" s="12">
        <v>376</v>
      </c>
      <c r="J16" s="13"/>
      <c r="K16" s="13">
        <v>-100</v>
      </c>
      <c r="L16" s="12">
        <v>2976</v>
      </c>
      <c r="M16" s="12"/>
    </row>
    <row r="17" spans="1:13" x14ac:dyDescent="0.2">
      <c r="A17" s="7">
        <f t="shared" si="1"/>
        <v>14</v>
      </c>
      <c r="B17" s="8" t="s">
        <v>25</v>
      </c>
      <c r="C17" s="9"/>
      <c r="D17" s="10">
        <v>6400</v>
      </c>
      <c r="E17" s="10">
        <v>1435.5</v>
      </c>
      <c r="F17" s="10">
        <f t="shared" si="0"/>
        <v>7835.5</v>
      </c>
      <c r="G17" s="11">
        <f>2058.33+846.94</f>
        <v>2905.27</v>
      </c>
      <c r="H17" s="12">
        <v>2700</v>
      </c>
      <c r="I17" s="12">
        <v>176</v>
      </c>
      <c r="J17" s="13"/>
      <c r="K17" s="13"/>
      <c r="L17" s="12">
        <v>2876</v>
      </c>
      <c r="M17" s="12"/>
    </row>
    <row r="18" spans="1:13" x14ac:dyDescent="0.2">
      <c r="A18" s="7">
        <f t="shared" si="1"/>
        <v>15</v>
      </c>
      <c r="B18" s="8" t="s">
        <v>26</v>
      </c>
      <c r="C18" s="9"/>
      <c r="D18" s="10">
        <v>6400</v>
      </c>
      <c r="E18" s="10"/>
      <c r="F18" s="10">
        <f t="shared" si="0"/>
        <v>6400</v>
      </c>
      <c r="G18" s="11">
        <v>2613.7399999999998</v>
      </c>
      <c r="H18" s="12">
        <v>2700</v>
      </c>
      <c r="I18" s="12">
        <v>475.20000000000005</v>
      </c>
      <c r="J18" s="13"/>
      <c r="K18" s="13"/>
      <c r="L18" s="12">
        <v>3175.2</v>
      </c>
      <c r="M18" s="12"/>
    </row>
    <row r="19" spans="1:13" x14ac:dyDescent="0.2">
      <c r="A19" s="7">
        <f t="shared" si="1"/>
        <v>16</v>
      </c>
      <c r="B19" s="8" t="s">
        <v>27</v>
      </c>
      <c r="C19" s="9"/>
      <c r="D19" s="10">
        <v>6400</v>
      </c>
      <c r="E19" s="10">
        <v>478.5</v>
      </c>
      <c r="F19" s="10">
        <f t="shared" si="0"/>
        <v>6878.5</v>
      </c>
      <c r="G19" s="11">
        <v>2911.16</v>
      </c>
      <c r="H19" s="12">
        <v>2700</v>
      </c>
      <c r="I19" s="12">
        <v>1051.2</v>
      </c>
      <c r="J19" s="13"/>
      <c r="K19" s="13"/>
      <c r="L19" s="12">
        <v>3751.2</v>
      </c>
      <c r="M19" s="12"/>
    </row>
    <row r="20" spans="1:13" x14ac:dyDescent="0.2">
      <c r="A20" s="7">
        <f t="shared" si="1"/>
        <v>17</v>
      </c>
      <c r="B20" s="8" t="s">
        <v>28</v>
      </c>
      <c r="C20" s="9"/>
      <c r="D20" s="10">
        <v>6400</v>
      </c>
      <c r="E20" s="10">
        <v>957</v>
      </c>
      <c r="F20" s="10">
        <f t="shared" si="0"/>
        <v>7357</v>
      </c>
      <c r="G20" s="11">
        <v>3029.4</v>
      </c>
      <c r="H20" s="12">
        <v>2700</v>
      </c>
      <c r="I20" s="12">
        <v>1082.4000000000001</v>
      </c>
      <c r="J20" s="13"/>
      <c r="K20" s="13"/>
      <c r="L20" s="12">
        <v>3782.4</v>
      </c>
      <c r="M20" s="12"/>
    </row>
    <row r="21" spans="1:13" x14ac:dyDescent="0.2">
      <c r="A21" s="7">
        <f t="shared" si="1"/>
        <v>18</v>
      </c>
      <c r="B21" s="8" t="s">
        <v>29</v>
      </c>
      <c r="C21" s="9"/>
      <c r="D21" s="10">
        <v>6400</v>
      </c>
      <c r="E21" s="10">
        <v>478.5</v>
      </c>
      <c r="F21" s="10">
        <f t="shared" si="0"/>
        <v>6878.5</v>
      </c>
      <c r="G21" s="11">
        <v>2913.03</v>
      </c>
      <c r="H21" s="12">
        <v>2700</v>
      </c>
      <c r="I21" s="12">
        <v>1248</v>
      </c>
      <c r="J21" s="13"/>
      <c r="K21" s="13"/>
      <c r="L21" s="12">
        <v>3948</v>
      </c>
      <c r="M21" s="12"/>
    </row>
    <row r="22" spans="1:13" x14ac:dyDescent="0.2">
      <c r="A22" s="7">
        <f t="shared" si="1"/>
        <v>19</v>
      </c>
      <c r="B22" s="8" t="s">
        <v>30</v>
      </c>
      <c r="C22" s="9"/>
      <c r="D22" s="10">
        <v>6400</v>
      </c>
      <c r="E22" s="10"/>
      <c r="F22" s="10">
        <f t="shared" si="0"/>
        <v>6400</v>
      </c>
      <c r="G22" s="11">
        <v>2812.82</v>
      </c>
      <c r="H22" s="12">
        <v>2700</v>
      </c>
      <c r="I22" s="12">
        <v>120</v>
      </c>
      <c r="J22" s="13"/>
      <c r="K22" s="13"/>
      <c r="L22" s="12">
        <v>2820</v>
      </c>
      <c r="M22" s="12"/>
    </row>
    <row r="23" spans="1:13" x14ac:dyDescent="0.2">
      <c r="A23" s="7">
        <f t="shared" si="1"/>
        <v>20</v>
      </c>
      <c r="B23" s="8" t="s">
        <v>31</v>
      </c>
      <c r="C23" s="9"/>
      <c r="D23" s="10">
        <v>6400</v>
      </c>
      <c r="E23" s="10"/>
      <c r="F23" s="10">
        <f t="shared" ref="F23" si="3">SUM(D23:E23)</f>
        <v>6400</v>
      </c>
      <c r="G23" s="11">
        <v>2442.41</v>
      </c>
      <c r="H23" s="12">
        <v>2700</v>
      </c>
      <c r="I23" s="12">
        <v>332.8</v>
      </c>
      <c r="J23" s="13"/>
      <c r="K23" s="13"/>
      <c r="L23" s="12">
        <v>3032.8</v>
      </c>
      <c r="M23" s="12"/>
    </row>
    <row r="24" spans="1:13" x14ac:dyDescent="0.2">
      <c r="A24" s="7">
        <f t="shared" si="1"/>
        <v>21</v>
      </c>
      <c r="B24" s="8" t="s">
        <v>32</v>
      </c>
      <c r="C24" s="9"/>
      <c r="D24" s="10">
        <v>6400</v>
      </c>
      <c r="E24" s="10">
        <v>2105.4</v>
      </c>
      <c r="F24" s="10">
        <f t="shared" si="0"/>
        <v>8505.4</v>
      </c>
      <c r="G24" s="11">
        <v>3788.94</v>
      </c>
      <c r="H24" s="12">
        <v>2700</v>
      </c>
      <c r="I24" s="12">
        <v>240</v>
      </c>
      <c r="J24" s="13"/>
      <c r="K24" s="13"/>
      <c r="L24" s="12">
        <v>2940</v>
      </c>
      <c r="M24" s="12"/>
    </row>
    <row r="25" spans="1:13" x14ac:dyDescent="0.2">
      <c r="A25" s="7">
        <f t="shared" si="1"/>
        <v>22</v>
      </c>
      <c r="B25" s="8" t="s">
        <v>33</v>
      </c>
      <c r="C25" s="9"/>
      <c r="D25" s="10">
        <v>6400</v>
      </c>
      <c r="E25" s="10"/>
      <c r="F25" s="10">
        <f t="shared" si="0"/>
        <v>6400</v>
      </c>
      <c r="G25" s="11">
        <v>2415.56</v>
      </c>
      <c r="H25" s="12">
        <v>2700</v>
      </c>
      <c r="I25" s="12">
        <v>700.80000000000007</v>
      </c>
      <c r="J25" s="13"/>
      <c r="K25" s="13"/>
      <c r="L25" s="12">
        <v>3400.8</v>
      </c>
      <c r="M25" s="12"/>
    </row>
    <row r="26" spans="1:13" x14ac:dyDescent="0.2">
      <c r="A26" s="7">
        <f t="shared" si="1"/>
        <v>23</v>
      </c>
      <c r="B26" s="8" t="s">
        <v>34</v>
      </c>
      <c r="C26" s="9"/>
      <c r="D26" s="10">
        <v>6400</v>
      </c>
      <c r="E26" s="10"/>
      <c r="F26" s="10">
        <f t="shared" si="0"/>
        <v>6400</v>
      </c>
      <c r="G26" s="11">
        <v>2361.44</v>
      </c>
      <c r="H26" s="12">
        <v>2700</v>
      </c>
      <c r="I26" s="12">
        <v>170.4</v>
      </c>
      <c r="J26" s="13"/>
      <c r="K26" s="13"/>
      <c r="L26" s="12">
        <v>2870.4</v>
      </c>
      <c r="M26" s="12"/>
    </row>
    <row r="27" spans="1:13" x14ac:dyDescent="0.2">
      <c r="A27" s="7">
        <f t="shared" si="1"/>
        <v>24</v>
      </c>
      <c r="B27" s="8" t="s">
        <v>35</v>
      </c>
      <c r="C27" s="9"/>
      <c r="D27" s="10">
        <v>6400</v>
      </c>
      <c r="E27" s="10"/>
      <c r="F27" s="10">
        <f t="shared" si="0"/>
        <v>6400</v>
      </c>
      <c r="G27" s="11">
        <v>2394.0100000000002</v>
      </c>
      <c r="H27" s="12">
        <v>2700</v>
      </c>
      <c r="I27" s="12">
        <v>456</v>
      </c>
      <c r="J27" s="13"/>
      <c r="K27" s="13"/>
      <c r="L27" s="12">
        <v>3156</v>
      </c>
      <c r="M27" s="12">
        <v>244.58</v>
      </c>
    </row>
    <row r="28" spans="1:13" x14ac:dyDescent="0.2">
      <c r="A28" s="7">
        <f t="shared" si="1"/>
        <v>25</v>
      </c>
      <c r="B28" s="8" t="s">
        <v>36</v>
      </c>
      <c r="C28" s="9"/>
      <c r="D28" s="10">
        <v>6400</v>
      </c>
      <c r="E28" s="10">
        <v>478.5</v>
      </c>
      <c r="F28" s="10">
        <f t="shared" si="0"/>
        <v>6878.5</v>
      </c>
      <c r="G28" s="11">
        <f>2322.98+580.75</f>
        <v>2903.73</v>
      </c>
      <c r="H28" s="12">
        <v>2700</v>
      </c>
      <c r="I28" s="12">
        <v>454.40000000000003</v>
      </c>
      <c r="J28" s="13"/>
      <c r="K28" s="13"/>
      <c r="L28" s="12">
        <v>3154.4</v>
      </c>
      <c r="M28" s="12"/>
    </row>
    <row r="29" spans="1:13" x14ac:dyDescent="0.2">
      <c r="A29" s="7">
        <f t="shared" si="1"/>
        <v>26</v>
      </c>
      <c r="B29" s="8" t="s">
        <v>37</v>
      </c>
      <c r="C29" s="9"/>
      <c r="D29" s="10">
        <v>6400</v>
      </c>
      <c r="E29" s="14"/>
      <c r="F29" s="10">
        <f t="shared" si="0"/>
        <v>6400</v>
      </c>
      <c r="G29" s="11">
        <v>2611.79</v>
      </c>
      <c r="H29" s="12">
        <v>2700</v>
      </c>
      <c r="I29" s="12">
        <v>572</v>
      </c>
      <c r="J29" s="13"/>
      <c r="K29" s="13"/>
      <c r="L29" s="12">
        <v>3272</v>
      </c>
      <c r="M29" s="12">
        <v>1529.18</v>
      </c>
    </row>
    <row r="30" spans="1:13" x14ac:dyDescent="0.2">
      <c r="A30" s="7">
        <f t="shared" si="1"/>
        <v>27</v>
      </c>
      <c r="B30" s="8" t="s">
        <v>38</v>
      </c>
      <c r="C30" s="9"/>
      <c r="D30" s="10">
        <v>6400</v>
      </c>
      <c r="E30" s="10">
        <v>957</v>
      </c>
      <c r="F30" s="10">
        <f t="shared" si="0"/>
        <v>7357</v>
      </c>
      <c r="G30" s="11">
        <v>3166.73</v>
      </c>
      <c r="H30" s="12">
        <v>2700</v>
      </c>
      <c r="I30" s="12">
        <v>918.40000000000009</v>
      </c>
      <c r="J30" s="13"/>
      <c r="K30" s="13"/>
      <c r="L30" s="12">
        <v>3618.4</v>
      </c>
      <c r="M30" s="12">
        <v>493.85</v>
      </c>
    </row>
    <row r="31" spans="1:13" x14ac:dyDescent="0.2">
      <c r="A31" s="7">
        <f t="shared" si="1"/>
        <v>28</v>
      </c>
      <c r="B31" s="8" t="s">
        <v>39</v>
      </c>
      <c r="C31" s="9"/>
      <c r="D31" s="10">
        <v>6400</v>
      </c>
      <c r="E31" s="10">
        <v>478.5</v>
      </c>
      <c r="F31" s="10">
        <f t="shared" si="0"/>
        <v>6878.5</v>
      </c>
      <c r="G31" s="11">
        <v>2907.46</v>
      </c>
      <c r="H31" s="12">
        <v>2700</v>
      </c>
      <c r="I31" s="12">
        <v>88</v>
      </c>
      <c r="J31" s="13"/>
      <c r="K31" s="13"/>
      <c r="L31" s="12">
        <v>2788</v>
      </c>
      <c r="M31" s="12"/>
    </row>
    <row r="32" spans="1:13" x14ac:dyDescent="0.2">
      <c r="A32" s="7">
        <f t="shared" si="1"/>
        <v>29</v>
      </c>
      <c r="B32" s="8" t="s">
        <v>40</v>
      </c>
      <c r="C32" s="9"/>
      <c r="D32" s="10">
        <v>6400</v>
      </c>
      <c r="E32" s="10"/>
      <c r="F32" s="10">
        <f t="shared" si="0"/>
        <v>6400</v>
      </c>
      <c r="G32" s="11">
        <v>2476.87</v>
      </c>
      <c r="H32" s="12">
        <v>2700</v>
      </c>
      <c r="I32" s="12">
        <v>467.20000000000005</v>
      </c>
      <c r="J32" s="13"/>
      <c r="K32" s="13"/>
      <c r="L32" s="12">
        <v>3167.2</v>
      </c>
      <c r="M32" s="12"/>
    </row>
    <row r="33" spans="1:13" x14ac:dyDescent="0.2">
      <c r="A33" s="7">
        <f t="shared" si="1"/>
        <v>30</v>
      </c>
      <c r="B33" s="8" t="s">
        <v>41</v>
      </c>
      <c r="C33" s="9"/>
      <c r="D33" s="10">
        <v>6400</v>
      </c>
      <c r="E33" s="10">
        <v>1148.4000000000001</v>
      </c>
      <c r="F33" s="10">
        <f t="shared" si="0"/>
        <v>7548.4</v>
      </c>
      <c r="G33" s="11">
        <v>3270.43</v>
      </c>
      <c r="H33" s="12">
        <v>2700</v>
      </c>
      <c r="I33" s="12">
        <v>880</v>
      </c>
      <c r="J33" s="13"/>
      <c r="K33" s="13"/>
      <c r="L33" s="12">
        <v>3580</v>
      </c>
      <c r="M33" s="12"/>
    </row>
    <row r="34" spans="1:13" x14ac:dyDescent="0.2">
      <c r="A34" s="7">
        <f t="shared" si="1"/>
        <v>31</v>
      </c>
      <c r="B34" s="8" t="s">
        <v>42</v>
      </c>
      <c r="C34" s="9"/>
      <c r="D34" s="10">
        <v>6400</v>
      </c>
      <c r="E34" s="10">
        <v>957</v>
      </c>
      <c r="F34" s="10">
        <f t="shared" si="0"/>
        <v>7357</v>
      </c>
      <c r="G34" s="11">
        <v>3166.73</v>
      </c>
      <c r="H34" s="12">
        <v>2700</v>
      </c>
      <c r="I34" s="12">
        <v>208</v>
      </c>
      <c r="J34" s="13"/>
      <c r="K34" s="13"/>
      <c r="L34" s="12">
        <v>2908</v>
      </c>
      <c r="M34" s="12"/>
    </row>
    <row r="35" spans="1:13" x14ac:dyDescent="0.2">
      <c r="A35" s="7">
        <f t="shared" si="1"/>
        <v>32</v>
      </c>
      <c r="B35" s="8" t="s">
        <v>43</v>
      </c>
      <c r="C35" s="9"/>
      <c r="D35" s="10">
        <v>6400</v>
      </c>
      <c r="E35" s="15"/>
      <c r="F35" s="10">
        <f t="shared" si="0"/>
        <v>6400</v>
      </c>
      <c r="G35" s="11">
        <v>2618.09</v>
      </c>
      <c r="H35" s="12">
        <v>2700</v>
      </c>
      <c r="I35" s="12">
        <v>1488</v>
      </c>
      <c r="J35" s="13"/>
      <c r="K35" s="13"/>
      <c r="L35" s="12">
        <v>4188</v>
      </c>
      <c r="M35" s="12">
        <v>127.36</v>
      </c>
    </row>
    <row r="36" spans="1:13" x14ac:dyDescent="0.2">
      <c r="A36" s="7">
        <f t="shared" si="1"/>
        <v>33</v>
      </c>
      <c r="B36" s="16" t="s">
        <v>44</v>
      </c>
      <c r="C36" s="9"/>
      <c r="D36" s="10">
        <v>6400</v>
      </c>
      <c r="E36" s="10">
        <v>478.5</v>
      </c>
      <c r="F36" s="10">
        <f t="shared" si="0"/>
        <v>6878.5</v>
      </c>
      <c r="G36" s="11">
        <v>2755.89</v>
      </c>
      <c r="H36" s="12">
        <v>2700</v>
      </c>
      <c r="I36" s="12">
        <v>341.6</v>
      </c>
      <c r="J36" s="13"/>
      <c r="K36" s="13"/>
      <c r="L36" s="12">
        <v>3041.6</v>
      </c>
      <c r="M36" s="12"/>
    </row>
    <row r="37" spans="1:13" x14ac:dyDescent="0.2">
      <c r="A37" s="7">
        <f t="shared" si="1"/>
        <v>34</v>
      </c>
      <c r="B37" s="16" t="s">
        <v>45</v>
      </c>
      <c r="C37" s="9"/>
      <c r="D37" s="10">
        <v>6400</v>
      </c>
      <c r="E37" s="10">
        <v>1626.9</v>
      </c>
      <c r="F37" s="10">
        <f t="shared" si="0"/>
        <v>8026.9</v>
      </c>
      <c r="G37" s="11">
        <f>2567.62+927.33</f>
        <v>3494.95</v>
      </c>
      <c r="H37" s="12">
        <v>2700</v>
      </c>
      <c r="I37" s="12">
        <v>504</v>
      </c>
      <c r="J37" s="13"/>
      <c r="K37" s="13"/>
      <c r="L37" s="12">
        <v>3204</v>
      </c>
      <c r="M37" s="12"/>
    </row>
    <row r="38" spans="1:13" x14ac:dyDescent="0.2">
      <c r="A38" s="7">
        <f t="shared" si="1"/>
        <v>35</v>
      </c>
      <c r="B38" s="16" t="s">
        <v>46</v>
      </c>
      <c r="C38" s="9"/>
      <c r="D38" s="10">
        <v>6400</v>
      </c>
      <c r="E38" s="10"/>
      <c r="F38" s="10">
        <f t="shared" si="0"/>
        <v>6400</v>
      </c>
      <c r="G38" s="11">
        <v>2452.17</v>
      </c>
      <c r="H38" s="12">
        <v>2700</v>
      </c>
      <c r="I38" s="12">
        <v>486.40000000000003</v>
      </c>
      <c r="J38" s="13"/>
      <c r="K38" s="13"/>
      <c r="L38" s="12">
        <v>3186.4</v>
      </c>
      <c r="M38" s="12"/>
    </row>
    <row r="39" spans="1:13" x14ac:dyDescent="0.2">
      <c r="A39" s="7">
        <f t="shared" si="1"/>
        <v>36</v>
      </c>
      <c r="B39" s="16" t="s">
        <v>47</v>
      </c>
      <c r="C39" s="9"/>
      <c r="D39" s="10">
        <v>6400</v>
      </c>
      <c r="E39" s="10">
        <v>957</v>
      </c>
      <c r="F39" s="10">
        <f t="shared" si="0"/>
        <v>7357</v>
      </c>
      <c r="G39" s="11">
        <v>3035.63</v>
      </c>
      <c r="H39" s="12">
        <v>2700</v>
      </c>
      <c r="I39" s="12">
        <v>341.6</v>
      </c>
      <c r="J39" s="13"/>
      <c r="K39" s="13"/>
      <c r="L39" s="12">
        <v>3041.6</v>
      </c>
      <c r="M39" s="12"/>
    </row>
    <row r="40" spans="1:13" x14ac:dyDescent="0.2">
      <c r="A40" s="7">
        <f t="shared" si="1"/>
        <v>37</v>
      </c>
      <c r="B40" s="16" t="s">
        <v>48</v>
      </c>
      <c r="C40" s="9"/>
      <c r="D40" s="10">
        <v>6400</v>
      </c>
      <c r="E40" s="10">
        <v>478.5</v>
      </c>
      <c r="F40" s="10">
        <f t="shared" si="0"/>
        <v>6878.5</v>
      </c>
      <c r="G40" s="11">
        <v>2861.8</v>
      </c>
      <c r="H40" s="12">
        <v>2700</v>
      </c>
      <c r="I40" s="12">
        <v>244</v>
      </c>
      <c r="J40" s="13"/>
      <c r="K40" s="13"/>
      <c r="L40" s="12">
        <v>2944</v>
      </c>
      <c r="M40" s="12"/>
    </row>
    <row r="41" spans="1:13" x14ac:dyDescent="0.2">
      <c r="I41" s="17"/>
      <c r="J41" s="17"/>
      <c r="K41" s="17"/>
      <c r="L41" s="17"/>
      <c r="M41" s="17"/>
    </row>
    <row r="44" spans="1:13" x14ac:dyDescent="0.2">
      <c r="A44" t="s">
        <v>49</v>
      </c>
      <c r="B44" t="s">
        <v>50</v>
      </c>
    </row>
    <row r="45" spans="1:13" x14ac:dyDescent="0.2">
      <c r="B45" t="s">
        <v>51</v>
      </c>
    </row>
    <row r="46" spans="1:13" x14ac:dyDescent="0.2">
      <c r="B46" t="s">
        <v>52</v>
      </c>
    </row>
    <row r="47" spans="1:13" x14ac:dyDescent="0.2">
      <c r="B47" t="s">
        <v>53</v>
      </c>
    </row>
    <row r="48" spans="1:13" x14ac:dyDescent="0.2">
      <c r="B48" t="s">
        <v>54</v>
      </c>
    </row>
    <row r="49" spans="2:2" x14ac:dyDescent="0.2">
      <c r="B49" t="s">
        <v>55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C9118-E3B5-49C5-A754-18B7BC621640}">
  <dimension ref="A1:M49"/>
  <sheetViews>
    <sheetView zoomScaleNormal="100" workbookViewId="0">
      <selection activeCell="A5" sqref="A5:A40"/>
    </sheetView>
  </sheetViews>
  <sheetFormatPr defaultRowHeight="12.75" x14ac:dyDescent="0.2"/>
  <cols>
    <col min="1" max="1" width="8.140625" customWidth="1"/>
    <col min="2" max="2" width="25.140625" customWidth="1"/>
    <col min="3" max="3" width="0.140625" customWidth="1"/>
    <col min="4" max="4" width="10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3.85546875" hidden="1" customWidth="1"/>
    <col min="11" max="11" width="11.5703125" customWidth="1"/>
    <col min="12" max="12" width="12.7109375" customWidth="1"/>
    <col min="15" max="1026" width="8.7109375" customWidth="1"/>
  </cols>
  <sheetData>
    <row r="1" spans="1:13" x14ac:dyDescent="0.2">
      <c r="A1" s="32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57</v>
      </c>
      <c r="K3" s="4" t="s">
        <v>9</v>
      </c>
      <c r="L3" s="5" t="s">
        <v>10</v>
      </c>
      <c r="M3" s="6" t="s">
        <v>11</v>
      </c>
    </row>
    <row r="4" spans="1:13" x14ac:dyDescent="0.2">
      <c r="A4" s="7">
        <v>1</v>
      </c>
      <c r="B4" s="8" t="s">
        <v>12</v>
      </c>
      <c r="C4" s="9"/>
      <c r="D4" s="10">
        <v>6400</v>
      </c>
      <c r="E4" s="10"/>
      <c r="F4" s="10">
        <f t="shared" ref="F4:F40" si="0">SUM(D4:E4)</f>
        <v>6400</v>
      </c>
      <c r="G4" s="11">
        <v>2479.9499999999998</v>
      </c>
      <c r="H4" s="12">
        <v>2700</v>
      </c>
      <c r="I4" s="12">
        <v>393.6</v>
      </c>
      <c r="J4" s="13"/>
      <c r="K4" s="13"/>
      <c r="L4" s="12">
        <v>3093.6</v>
      </c>
      <c r="M4" s="12"/>
    </row>
    <row r="5" spans="1:13" x14ac:dyDescent="0.2">
      <c r="A5" s="7">
        <f>A4+1</f>
        <v>2</v>
      </c>
      <c r="B5" s="8" t="s">
        <v>13</v>
      </c>
      <c r="C5" s="9"/>
      <c r="D5" s="10">
        <v>6400</v>
      </c>
      <c r="E5" s="10">
        <v>2392.5</v>
      </c>
      <c r="F5" s="10">
        <f t="shared" si="0"/>
        <v>8792.5</v>
      </c>
      <c r="G5" s="11">
        <f>2546.46+1363.72</f>
        <v>3910.1800000000003</v>
      </c>
      <c r="H5" s="12">
        <v>2700</v>
      </c>
      <c r="I5" s="12">
        <v>640</v>
      </c>
      <c r="J5" s="13"/>
      <c r="K5" s="13"/>
      <c r="L5" s="12">
        <v>3340</v>
      </c>
      <c r="M5" s="12"/>
    </row>
    <row r="6" spans="1:13" x14ac:dyDescent="0.2">
      <c r="A6" s="7">
        <f t="shared" ref="A6:A40" si="1">A5+1</f>
        <v>3</v>
      </c>
      <c r="B6" s="8" t="s">
        <v>14</v>
      </c>
      <c r="C6" s="9"/>
      <c r="D6" s="10">
        <v>6400</v>
      </c>
      <c r="E6" s="10">
        <v>1435.5</v>
      </c>
      <c r="F6" s="10">
        <f t="shared" si="0"/>
        <v>7835.5</v>
      </c>
      <c r="G6" s="11">
        <f>2573.42+818.23</f>
        <v>3391.65</v>
      </c>
      <c r="H6" s="12">
        <v>2700</v>
      </c>
      <c r="I6" s="12">
        <v>585.6</v>
      </c>
      <c r="J6" s="13"/>
      <c r="K6" s="13"/>
      <c r="L6" s="12">
        <v>3285.6</v>
      </c>
      <c r="M6" s="12"/>
    </row>
    <row r="7" spans="1:13" x14ac:dyDescent="0.2">
      <c r="A7" s="7">
        <f t="shared" si="1"/>
        <v>4</v>
      </c>
      <c r="B7" s="8" t="s">
        <v>15</v>
      </c>
      <c r="C7" s="9"/>
      <c r="D7" s="10">
        <v>6400</v>
      </c>
      <c r="E7" s="10">
        <v>1435.5</v>
      </c>
      <c r="F7" s="10">
        <f t="shared" si="0"/>
        <v>7835.5</v>
      </c>
      <c r="G7" s="11">
        <f>2572.43+818.23</f>
        <v>3390.66</v>
      </c>
      <c r="H7" s="12">
        <v>2700</v>
      </c>
      <c r="I7" s="12">
        <v>1377.6000000000001</v>
      </c>
      <c r="J7" s="13"/>
      <c r="K7" s="13"/>
      <c r="L7" s="12">
        <v>4077.6000000000004</v>
      </c>
      <c r="M7" s="12">
        <v>3898.44</v>
      </c>
    </row>
    <row r="8" spans="1:13" x14ac:dyDescent="0.2">
      <c r="A8" s="7">
        <f t="shared" si="1"/>
        <v>5</v>
      </c>
      <c r="B8" s="8" t="s">
        <v>16</v>
      </c>
      <c r="C8" s="9"/>
      <c r="D8" s="10">
        <v>6400</v>
      </c>
      <c r="E8" s="10"/>
      <c r="F8" s="10">
        <f t="shared" si="0"/>
        <v>6400</v>
      </c>
      <c r="G8" s="11">
        <v>2613.7399999999998</v>
      </c>
      <c r="H8" s="12">
        <v>2700</v>
      </c>
      <c r="I8" s="12">
        <v>504</v>
      </c>
      <c r="J8" s="13"/>
      <c r="K8" s="13"/>
      <c r="L8" s="12">
        <v>3204</v>
      </c>
      <c r="M8" s="12"/>
    </row>
    <row r="9" spans="1:13" x14ac:dyDescent="0.2">
      <c r="A9" s="7">
        <f t="shared" si="1"/>
        <v>6</v>
      </c>
      <c r="B9" s="8" t="s">
        <v>17</v>
      </c>
      <c r="C9" s="9"/>
      <c r="D9" s="10">
        <v>6400</v>
      </c>
      <c r="E9" s="10"/>
      <c r="F9" s="10">
        <f t="shared" si="0"/>
        <v>6400</v>
      </c>
      <c r="G9" s="11">
        <v>2456.8200000000002</v>
      </c>
      <c r="H9" s="12">
        <v>2700</v>
      </c>
      <c r="I9" s="12">
        <v>104</v>
      </c>
      <c r="J9" s="13"/>
      <c r="K9" s="13"/>
      <c r="L9" s="12">
        <v>2804</v>
      </c>
      <c r="M9" s="12"/>
    </row>
    <row r="10" spans="1:13" x14ac:dyDescent="0.2">
      <c r="A10" s="7">
        <f t="shared" si="1"/>
        <v>7</v>
      </c>
      <c r="B10" s="8" t="s">
        <v>18</v>
      </c>
      <c r="C10" s="9"/>
      <c r="D10" s="10">
        <v>6400</v>
      </c>
      <c r="E10" s="10">
        <v>957</v>
      </c>
      <c r="F10" s="10">
        <f t="shared" si="0"/>
        <v>7357</v>
      </c>
      <c r="G10" s="11">
        <v>3170.34</v>
      </c>
      <c r="H10" s="12">
        <v>2700</v>
      </c>
      <c r="I10" s="12">
        <v>531.20000000000005</v>
      </c>
      <c r="J10" s="13"/>
      <c r="K10" s="13"/>
      <c r="L10" s="12">
        <v>3231.2</v>
      </c>
      <c r="M10" s="12"/>
    </row>
    <row r="11" spans="1:13" x14ac:dyDescent="0.2">
      <c r="A11" s="7">
        <f t="shared" si="1"/>
        <v>8</v>
      </c>
      <c r="B11" s="8" t="s">
        <v>19</v>
      </c>
      <c r="C11" s="9"/>
      <c r="D11" s="10">
        <v>6400</v>
      </c>
      <c r="E11" s="10">
        <v>1435.5</v>
      </c>
      <c r="F11" s="10">
        <f t="shared" si="0"/>
        <v>7835.5</v>
      </c>
      <c r="G11" s="11">
        <f>2573.42+818.23</f>
        <v>3391.65</v>
      </c>
      <c r="H11" s="12">
        <v>2700</v>
      </c>
      <c r="I11" s="12">
        <v>1332.8000000000002</v>
      </c>
      <c r="J11" s="13"/>
      <c r="K11" s="13">
        <v>-50</v>
      </c>
      <c r="L11" s="12">
        <v>3982.8</v>
      </c>
      <c r="M11" s="12">
        <v>185.6</v>
      </c>
    </row>
    <row r="12" spans="1:13" x14ac:dyDescent="0.2">
      <c r="A12" s="7">
        <f t="shared" si="1"/>
        <v>9</v>
      </c>
      <c r="B12" s="8" t="s">
        <v>20</v>
      </c>
      <c r="C12" s="9"/>
      <c r="D12" s="10">
        <v>6400</v>
      </c>
      <c r="E12" s="10">
        <v>1148.4000000000001</v>
      </c>
      <c r="F12" s="10">
        <f t="shared" si="0"/>
        <v>7548.4</v>
      </c>
      <c r="G12" s="11">
        <v>3140.47</v>
      </c>
      <c r="H12" s="12">
        <v>2700</v>
      </c>
      <c r="I12" s="12">
        <v>398.40000000000003</v>
      </c>
      <c r="J12" s="13"/>
      <c r="K12" s="13"/>
      <c r="L12" s="12">
        <v>3098.4</v>
      </c>
      <c r="M12" s="12"/>
    </row>
    <row r="13" spans="1:13" x14ac:dyDescent="0.2">
      <c r="A13" s="7">
        <f t="shared" si="1"/>
        <v>10</v>
      </c>
      <c r="B13" s="8" t="s">
        <v>21</v>
      </c>
      <c r="C13" s="9"/>
      <c r="D13" s="10">
        <v>6400</v>
      </c>
      <c r="E13" s="10"/>
      <c r="F13" s="10">
        <f t="shared" si="0"/>
        <v>6400</v>
      </c>
      <c r="G13" s="11">
        <v>2618.09</v>
      </c>
      <c r="H13" s="12">
        <v>2700</v>
      </c>
      <c r="I13" s="12">
        <v>294.40000000000003</v>
      </c>
      <c r="J13" s="13"/>
      <c r="K13" s="13"/>
      <c r="L13" s="12">
        <v>2994.4</v>
      </c>
      <c r="M13" s="12"/>
    </row>
    <row r="14" spans="1:13" x14ac:dyDescent="0.2">
      <c r="A14" s="7">
        <f t="shared" si="1"/>
        <v>11</v>
      </c>
      <c r="B14" s="8" t="s">
        <v>22</v>
      </c>
      <c r="C14" s="9"/>
      <c r="D14" s="10">
        <v>6400</v>
      </c>
      <c r="E14" s="10">
        <v>1435.5</v>
      </c>
      <c r="F14" s="10">
        <f t="shared" si="0"/>
        <v>7835.5</v>
      </c>
      <c r="G14" s="11">
        <f>2608.8+818.23</f>
        <v>3427.03</v>
      </c>
      <c r="H14" s="12">
        <v>2700</v>
      </c>
      <c r="I14" s="12">
        <v>780</v>
      </c>
      <c r="J14" s="13"/>
      <c r="K14" s="13"/>
      <c r="L14" s="12">
        <v>3480</v>
      </c>
      <c r="M14" s="12"/>
    </row>
    <row r="15" spans="1:13" x14ac:dyDescent="0.2">
      <c r="A15" s="7">
        <f t="shared" si="1"/>
        <v>12</v>
      </c>
      <c r="B15" s="8" t="s">
        <v>23</v>
      </c>
      <c r="C15" s="9"/>
      <c r="D15" s="10">
        <v>6400</v>
      </c>
      <c r="E15" s="10"/>
      <c r="F15" s="10">
        <f t="shared" si="0"/>
        <v>6400</v>
      </c>
      <c r="G15" s="11">
        <v>2613.7399999999998</v>
      </c>
      <c r="H15" s="12">
        <v>2700</v>
      </c>
      <c r="I15" s="12">
        <v>259.2</v>
      </c>
      <c r="J15" s="13"/>
      <c r="K15" s="13"/>
      <c r="L15" s="12">
        <v>2959.2</v>
      </c>
      <c r="M15" s="12"/>
    </row>
    <row r="16" spans="1:13" x14ac:dyDescent="0.2">
      <c r="A16" s="7">
        <f t="shared" si="1"/>
        <v>13</v>
      </c>
      <c r="B16" s="8" t="s">
        <v>24</v>
      </c>
      <c r="C16" s="9"/>
      <c r="D16" s="10">
        <v>6400</v>
      </c>
      <c r="E16" s="10">
        <v>478.5</v>
      </c>
      <c r="F16" s="10">
        <f t="shared" ref="F16" si="2">SUM(D16:E16)</f>
        <v>6878.5</v>
      </c>
      <c r="G16" s="11">
        <v>2914.48</v>
      </c>
      <c r="H16" s="12">
        <v>2700</v>
      </c>
      <c r="I16" s="12">
        <v>338.40000000000003</v>
      </c>
      <c r="J16" s="13"/>
      <c r="K16" s="13"/>
      <c r="L16" s="12">
        <v>3038.4</v>
      </c>
      <c r="M16" s="12"/>
    </row>
    <row r="17" spans="1:13" x14ac:dyDescent="0.2">
      <c r="A17" s="7">
        <f t="shared" si="1"/>
        <v>14</v>
      </c>
      <c r="B17" s="8" t="s">
        <v>25</v>
      </c>
      <c r="C17" s="9"/>
      <c r="D17" s="10">
        <v>6400</v>
      </c>
      <c r="E17" s="10">
        <v>1435.5</v>
      </c>
      <c r="F17" s="10">
        <f t="shared" si="0"/>
        <v>7835.5</v>
      </c>
      <c r="G17" s="11">
        <f>2058.33+846.94</f>
        <v>2905.27</v>
      </c>
      <c r="H17" s="12">
        <v>2700</v>
      </c>
      <c r="I17" s="12">
        <v>176</v>
      </c>
      <c r="J17" s="13"/>
      <c r="K17" s="13"/>
      <c r="L17" s="12">
        <v>2876</v>
      </c>
      <c r="M17" s="12"/>
    </row>
    <row r="18" spans="1:13" x14ac:dyDescent="0.2">
      <c r="A18" s="7">
        <f t="shared" si="1"/>
        <v>15</v>
      </c>
      <c r="B18" s="8" t="s">
        <v>26</v>
      </c>
      <c r="C18" s="9"/>
      <c r="D18" s="10">
        <v>6400</v>
      </c>
      <c r="E18" s="10"/>
      <c r="F18" s="10">
        <f t="shared" si="0"/>
        <v>6400</v>
      </c>
      <c r="G18" s="11">
        <v>2613.7399999999998</v>
      </c>
      <c r="H18" s="12">
        <v>2700</v>
      </c>
      <c r="I18" s="12">
        <v>475.20000000000005</v>
      </c>
      <c r="J18" s="13"/>
      <c r="K18" s="13"/>
      <c r="L18" s="12">
        <v>3175.2</v>
      </c>
      <c r="M18" s="12"/>
    </row>
    <row r="19" spans="1:13" x14ac:dyDescent="0.2">
      <c r="A19" s="7">
        <f t="shared" si="1"/>
        <v>16</v>
      </c>
      <c r="B19" s="8" t="s">
        <v>27</v>
      </c>
      <c r="C19" s="9"/>
      <c r="D19" s="10">
        <v>6400</v>
      </c>
      <c r="E19" s="10">
        <v>478.5</v>
      </c>
      <c r="F19" s="10">
        <f t="shared" si="0"/>
        <v>6878.5</v>
      </c>
      <c r="G19" s="11">
        <v>2911.16</v>
      </c>
      <c r="H19" s="12">
        <v>2700</v>
      </c>
      <c r="I19" s="12">
        <v>817.6</v>
      </c>
      <c r="J19" s="13"/>
      <c r="K19" s="13"/>
      <c r="L19" s="12">
        <v>3517.6</v>
      </c>
      <c r="M19" s="12"/>
    </row>
    <row r="20" spans="1:13" x14ac:dyDescent="0.2">
      <c r="A20" s="7">
        <f t="shared" si="1"/>
        <v>17</v>
      </c>
      <c r="B20" s="8" t="s">
        <v>28</v>
      </c>
      <c r="C20" s="9"/>
      <c r="D20" s="10">
        <v>6400</v>
      </c>
      <c r="E20" s="10">
        <v>957</v>
      </c>
      <c r="F20" s="10">
        <f t="shared" si="0"/>
        <v>7357</v>
      </c>
      <c r="G20" s="11">
        <v>3029.4</v>
      </c>
      <c r="H20" s="12">
        <v>2700</v>
      </c>
      <c r="I20" s="12">
        <v>984</v>
      </c>
      <c r="J20" s="13"/>
      <c r="K20" s="13"/>
      <c r="L20" s="12">
        <v>3684</v>
      </c>
      <c r="M20" s="12"/>
    </row>
    <row r="21" spans="1:13" x14ac:dyDescent="0.2">
      <c r="A21" s="7">
        <f t="shared" si="1"/>
        <v>18</v>
      </c>
      <c r="B21" s="8" t="s">
        <v>29</v>
      </c>
      <c r="C21" s="9"/>
      <c r="D21" s="10">
        <v>6400</v>
      </c>
      <c r="E21" s="10">
        <v>478.5</v>
      </c>
      <c r="F21" s="10">
        <f t="shared" si="0"/>
        <v>6878.5</v>
      </c>
      <c r="G21" s="11">
        <v>2913.03</v>
      </c>
      <c r="H21" s="12">
        <v>2700</v>
      </c>
      <c r="I21" s="12">
        <v>1185.6000000000001</v>
      </c>
      <c r="J21" s="13"/>
      <c r="K21" s="13"/>
      <c r="L21" s="12">
        <v>3885.6000000000004</v>
      </c>
      <c r="M21" s="12"/>
    </row>
    <row r="22" spans="1:13" x14ac:dyDescent="0.2">
      <c r="A22" s="7">
        <f t="shared" si="1"/>
        <v>19</v>
      </c>
      <c r="B22" s="8" t="s">
        <v>30</v>
      </c>
      <c r="C22" s="9"/>
      <c r="D22" s="10">
        <v>6400</v>
      </c>
      <c r="E22" s="10"/>
      <c r="F22" s="10">
        <f t="shared" si="0"/>
        <v>6400</v>
      </c>
      <c r="G22" s="11">
        <v>2812.82</v>
      </c>
      <c r="H22" s="12">
        <v>2700</v>
      </c>
      <c r="I22" s="12">
        <v>160</v>
      </c>
      <c r="J22" s="13"/>
      <c r="K22" s="13"/>
      <c r="L22" s="12">
        <v>2860</v>
      </c>
      <c r="M22" s="12"/>
    </row>
    <row r="23" spans="1:13" x14ac:dyDescent="0.2">
      <c r="A23" s="7">
        <f t="shared" si="1"/>
        <v>20</v>
      </c>
      <c r="B23" s="8" t="s">
        <v>31</v>
      </c>
      <c r="C23" s="9"/>
      <c r="D23" s="10">
        <v>6400</v>
      </c>
      <c r="E23" s="10"/>
      <c r="F23" s="10">
        <f t="shared" ref="F23" si="3">SUM(D23:E23)</f>
        <v>6400</v>
      </c>
      <c r="G23" s="11">
        <v>2442.41</v>
      </c>
      <c r="H23" s="12">
        <v>2700</v>
      </c>
      <c r="I23" s="12">
        <v>204.8</v>
      </c>
      <c r="J23" s="13"/>
      <c r="K23" s="13"/>
      <c r="L23" s="12">
        <v>2904.8</v>
      </c>
      <c r="M23" s="12"/>
    </row>
    <row r="24" spans="1:13" x14ac:dyDescent="0.2">
      <c r="A24" s="7">
        <f t="shared" si="1"/>
        <v>21</v>
      </c>
      <c r="B24" s="8" t="s">
        <v>32</v>
      </c>
      <c r="C24" s="9"/>
      <c r="D24" s="10">
        <v>6400</v>
      </c>
      <c r="E24" s="10">
        <v>2105.4</v>
      </c>
      <c r="F24" s="10">
        <f t="shared" si="0"/>
        <v>8505.4</v>
      </c>
      <c r="G24" s="11">
        <v>3788.94</v>
      </c>
      <c r="H24" s="12">
        <v>2700</v>
      </c>
      <c r="I24" s="12">
        <v>176</v>
      </c>
      <c r="J24" s="13"/>
      <c r="K24" s="13"/>
      <c r="L24" s="12">
        <v>2876</v>
      </c>
      <c r="M24" s="12"/>
    </row>
    <row r="25" spans="1:13" x14ac:dyDescent="0.2">
      <c r="A25" s="7">
        <f t="shared" si="1"/>
        <v>22</v>
      </c>
      <c r="B25" s="8" t="s">
        <v>33</v>
      </c>
      <c r="C25" s="9"/>
      <c r="D25" s="10">
        <v>6400</v>
      </c>
      <c r="E25" s="10"/>
      <c r="F25" s="10">
        <f t="shared" si="0"/>
        <v>6400</v>
      </c>
      <c r="G25" s="11">
        <v>2415.56</v>
      </c>
      <c r="H25" s="12">
        <v>2700</v>
      </c>
      <c r="I25" s="12">
        <v>642.40000000000009</v>
      </c>
      <c r="J25" s="13"/>
      <c r="K25" s="13"/>
      <c r="L25" s="12">
        <v>3342.4</v>
      </c>
      <c r="M25" s="12"/>
    </row>
    <row r="26" spans="1:13" x14ac:dyDescent="0.2">
      <c r="A26" s="7">
        <f t="shared" si="1"/>
        <v>23</v>
      </c>
      <c r="B26" s="8" t="s">
        <v>34</v>
      </c>
      <c r="C26" s="9"/>
      <c r="D26" s="10">
        <v>6400</v>
      </c>
      <c r="E26" s="10"/>
      <c r="F26" s="10">
        <f t="shared" si="0"/>
        <v>6400</v>
      </c>
      <c r="G26" s="11">
        <v>2361.44</v>
      </c>
      <c r="H26" s="12">
        <v>2700</v>
      </c>
      <c r="I26" s="12">
        <v>340.8</v>
      </c>
      <c r="J26" s="13"/>
      <c r="K26" s="13"/>
      <c r="L26" s="12">
        <v>3040.8</v>
      </c>
      <c r="M26" s="12"/>
    </row>
    <row r="27" spans="1:13" x14ac:dyDescent="0.2">
      <c r="A27" s="7">
        <f t="shared" si="1"/>
        <v>24</v>
      </c>
      <c r="B27" s="8" t="s">
        <v>35</v>
      </c>
      <c r="C27" s="9"/>
      <c r="D27" s="10">
        <v>6400</v>
      </c>
      <c r="E27" s="10"/>
      <c r="F27" s="10">
        <f t="shared" si="0"/>
        <v>6400</v>
      </c>
      <c r="G27" s="11">
        <v>2394.0100000000002</v>
      </c>
      <c r="H27" s="12">
        <v>2700</v>
      </c>
      <c r="I27" s="12">
        <v>486.40000000000003</v>
      </c>
      <c r="J27" s="13"/>
      <c r="K27" s="13"/>
      <c r="L27" s="12">
        <v>3186.4</v>
      </c>
      <c r="M27" s="12"/>
    </row>
    <row r="28" spans="1:13" x14ac:dyDescent="0.2">
      <c r="A28" s="7">
        <f t="shared" si="1"/>
        <v>25</v>
      </c>
      <c r="B28" s="8" t="s">
        <v>36</v>
      </c>
      <c r="C28" s="9"/>
      <c r="D28" s="10">
        <v>6400</v>
      </c>
      <c r="E28" s="10">
        <v>478.5</v>
      </c>
      <c r="F28" s="10">
        <f t="shared" si="0"/>
        <v>6878.5</v>
      </c>
      <c r="G28" s="11">
        <f>2322.98+580.75</f>
        <v>2903.73</v>
      </c>
      <c r="H28" s="12">
        <v>2700</v>
      </c>
      <c r="I28" s="12">
        <v>340.8</v>
      </c>
      <c r="J28" s="13"/>
      <c r="K28" s="13"/>
      <c r="L28" s="12">
        <v>3040.8</v>
      </c>
      <c r="M28" s="12"/>
    </row>
    <row r="29" spans="1:13" x14ac:dyDescent="0.2">
      <c r="A29" s="7">
        <f t="shared" si="1"/>
        <v>26</v>
      </c>
      <c r="B29" s="8" t="s">
        <v>37</v>
      </c>
      <c r="C29" s="9"/>
      <c r="D29" s="10">
        <v>6400</v>
      </c>
      <c r="E29" s="14"/>
      <c r="F29" s="10">
        <f t="shared" si="0"/>
        <v>6400</v>
      </c>
      <c r="G29" s="11">
        <v>2611.79</v>
      </c>
      <c r="H29" s="12">
        <v>2700</v>
      </c>
      <c r="I29" s="12">
        <v>572</v>
      </c>
      <c r="J29" s="13"/>
      <c r="K29" s="13"/>
      <c r="L29" s="12">
        <v>3272</v>
      </c>
      <c r="M29" s="12"/>
    </row>
    <row r="30" spans="1:13" x14ac:dyDescent="0.2">
      <c r="A30" s="7">
        <f t="shared" si="1"/>
        <v>27</v>
      </c>
      <c r="B30" s="8" t="s">
        <v>38</v>
      </c>
      <c r="C30" s="9"/>
      <c r="D30" s="10">
        <v>6400</v>
      </c>
      <c r="E30" s="10">
        <v>957</v>
      </c>
      <c r="F30" s="10">
        <f t="shared" si="0"/>
        <v>7357</v>
      </c>
      <c r="G30" s="11">
        <v>3166.73</v>
      </c>
      <c r="H30" s="12">
        <v>2700</v>
      </c>
      <c r="I30" s="12">
        <v>524.80000000000007</v>
      </c>
      <c r="J30" s="13"/>
      <c r="K30" s="13"/>
      <c r="L30" s="12">
        <v>3224.8</v>
      </c>
      <c r="M30" s="12"/>
    </row>
    <row r="31" spans="1:13" x14ac:dyDescent="0.2">
      <c r="A31" s="7">
        <f t="shared" si="1"/>
        <v>28</v>
      </c>
      <c r="B31" s="8" t="s">
        <v>39</v>
      </c>
      <c r="C31" s="9"/>
      <c r="D31" s="10">
        <v>6400</v>
      </c>
      <c r="E31" s="10">
        <v>478.5</v>
      </c>
      <c r="F31" s="10">
        <f t="shared" si="0"/>
        <v>6878.5</v>
      </c>
      <c r="G31" s="11">
        <v>2907.46</v>
      </c>
      <c r="H31" s="12">
        <v>2700</v>
      </c>
      <c r="I31" s="12">
        <v>96.800000000000011</v>
      </c>
      <c r="J31" s="13"/>
      <c r="K31" s="13"/>
      <c r="L31" s="12">
        <v>2796.8</v>
      </c>
      <c r="M31" s="12"/>
    </row>
    <row r="32" spans="1:13" x14ac:dyDescent="0.2">
      <c r="A32" s="7">
        <f t="shared" si="1"/>
        <v>29</v>
      </c>
      <c r="B32" s="8" t="s">
        <v>40</v>
      </c>
      <c r="C32" s="9"/>
      <c r="D32" s="10">
        <v>6400</v>
      </c>
      <c r="E32" s="10"/>
      <c r="F32" s="10">
        <f t="shared" si="0"/>
        <v>6400</v>
      </c>
      <c r="G32" s="11">
        <v>2476.87</v>
      </c>
      <c r="H32" s="12">
        <v>2700</v>
      </c>
      <c r="I32" s="12">
        <v>584</v>
      </c>
      <c r="J32" s="13"/>
      <c r="K32" s="13"/>
      <c r="L32" s="12">
        <v>3284</v>
      </c>
      <c r="M32" s="12"/>
    </row>
    <row r="33" spans="1:13" x14ac:dyDescent="0.2">
      <c r="A33" s="7">
        <f t="shared" si="1"/>
        <v>30</v>
      </c>
      <c r="B33" s="8" t="s">
        <v>41</v>
      </c>
      <c r="C33" s="9"/>
      <c r="D33" s="10">
        <v>6400</v>
      </c>
      <c r="E33" s="10">
        <v>1148.4000000000001</v>
      </c>
      <c r="F33" s="10">
        <f t="shared" si="0"/>
        <v>7548.4</v>
      </c>
      <c r="G33" s="11">
        <v>3270.43</v>
      </c>
      <c r="H33" s="12">
        <v>2700</v>
      </c>
      <c r="I33" s="12">
        <v>880</v>
      </c>
      <c r="J33" s="13"/>
      <c r="K33" s="13"/>
      <c r="L33" s="12">
        <v>3580</v>
      </c>
      <c r="M33" s="12"/>
    </row>
    <row r="34" spans="1:13" x14ac:dyDescent="0.2">
      <c r="A34" s="7">
        <f t="shared" si="1"/>
        <v>31</v>
      </c>
      <c r="B34" s="8" t="s">
        <v>42</v>
      </c>
      <c r="C34" s="9"/>
      <c r="D34" s="10">
        <v>6400</v>
      </c>
      <c r="E34" s="10">
        <v>957</v>
      </c>
      <c r="F34" s="10">
        <f t="shared" si="0"/>
        <v>7357</v>
      </c>
      <c r="G34" s="11">
        <v>3166.73</v>
      </c>
      <c r="H34" s="12">
        <v>2700</v>
      </c>
      <c r="I34" s="12">
        <v>332.8</v>
      </c>
      <c r="J34" s="13"/>
      <c r="K34" s="13"/>
      <c r="L34" s="12">
        <v>3032.8</v>
      </c>
      <c r="M34" s="12"/>
    </row>
    <row r="35" spans="1:13" x14ac:dyDescent="0.2">
      <c r="A35" s="7">
        <f t="shared" si="1"/>
        <v>32</v>
      </c>
      <c r="B35" s="8" t="s">
        <v>43</v>
      </c>
      <c r="C35" s="9"/>
      <c r="D35" s="10">
        <v>6400</v>
      </c>
      <c r="E35" s="15"/>
      <c r="F35" s="10">
        <f t="shared" si="0"/>
        <v>6400</v>
      </c>
      <c r="G35" s="11">
        <v>2618.09</v>
      </c>
      <c r="H35" s="12">
        <v>2700</v>
      </c>
      <c r="I35" s="12">
        <v>1388.8000000000002</v>
      </c>
      <c r="J35" s="13"/>
      <c r="K35" s="13"/>
      <c r="L35" s="12">
        <v>4088.8</v>
      </c>
      <c r="M35" s="12"/>
    </row>
    <row r="36" spans="1:13" x14ac:dyDescent="0.2">
      <c r="A36" s="7">
        <f t="shared" si="1"/>
        <v>33</v>
      </c>
      <c r="B36" s="16" t="s">
        <v>44</v>
      </c>
      <c r="C36" s="9"/>
      <c r="D36" s="10">
        <v>6400</v>
      </c>
      <c r="E36" s="10">
        <v>478.5</v>
      </c>
      <c r="F36" s="10">
        <f t="shared" si="0"/>
        <v>6878.5</v>
      </c>
      <c r="G36" s="11">
        <v>2755.89</v>
      </c>
      <c r="H36" s="12">
        <v>2700</v>
      </c>
      <c r="I36" s="12">
        <v>292.8</v>
      </c>
      <c r="J36" s="13"/>
      <c r="K36" s="13"/>
      <c r="L36" s="12">
        <v>2992.8</v>
      </c>
      <c r="M36" s="12"/>
    </row>
    <row r="37" spans="1:13" x14ac:dyDescent="0.2">
      <c r="A37" s="7">
        <f t="shared" si="1"/>
        <v>34</v>
      </c>
      <c r="B37" s="16" t="s">
        <v>45</v>
      </c>
      <c r="C37" s="9"/>
      <c r="D37" s="10">
        <v>6400</v>
      </c>
      <c r="E37" s="10">
        <v>1626.9</v>
      </c>
      <c r="F37" s="10">
        <f t="shared" si="0"/>
        <v>8026.9</v>
      </c>
      <c r="G37" s="11">
        <f>2567.62+927.33</f>
        <v>3494.95</v>
      </c>
      <c r="H37" s="12">
        <v>2700</v>
      </c>
      <c r="I37" s="12">
        <v>540</v>
      </c>
      <c r="J37" s="13"/>
      <c r="K37" s="13"/>
      <c r="L37" s="12">
        <v>3240</v>
      </c>
      <c r="M37" s="12"/>
    </row>
    <row r="38" spans="1:13" x14ac:dyDescent="0.2">
      <c r="A38" s="7">
        <f t="shared" si="1"/>
        <v>35</v>
      </c>
      <c r="B38" s="16" t="s">
        <v>46</v>
      </c>
      <c r="C38" s="9"/>
      <c r="D38" s="10">
        <v>6400</v>
      </c>
      <c r="E38" s="10"/>
      <c r="F38" s="10">
        <f t="shared" si="0"/>
        <v>6400</v>
      </c>
      <c r="G38" s="11">
        <v>2452.17</v>
      </c>
      <c r="H38" s="12">
        <v>2700</v>
      </c>
      <c r="I38" s="12">
        <v>516.80000000000007</v>
      </c>
      <c r="J38" s="13"/>
      <c r="K38" s="13"/>
      <c r="L38" s="12">
        <v>3216.8</v>
      </c>
      <c r="M38" s="12"/>
    </row>
    <row r="39" spans="1:13" x14ac:dyDescent="0.2">
      <c r="A39" s="7">
        <f t="shared" si="1"/>
        <v>36</v>
      </c>
      <c r="B39" s="16" t="s">
        <v>47</v>
      </c>
      <c r="C39" s="9"/>
      <c r="D39" s="10">
        <v>6400</v>
      </c>
      <c r="E39" s="10">
        <v>957</v>
      </c>
      <c r="F39" s="10">
        <f t="shared" si="0"/>
        <v>7357</v>
      </c>
      <c r="G39" s="11">
        <v>3035.63</v>
      </c>
      <c r="H39" s="12">
        <v>2700</v>
      </c>
      <c r="I39" s="12">
        <v>195.20000000000002</v>
      </c>
      <c r="J39" s="13"/>
      <c r="K39" s="13"/>
      <c r="L39" s="12">
        <v>2895.2</v>
      </c>
      <c r="M39" s="12"/>
    </row>
    <row r="40" spans="1:13" x14ac:dyDescent="0.2">
      <c r="A40" s="7">
        <f t="shared" si="1"/>
        <v>37</v>
      </c>
      <c r="B40" s="16" t="s">
        <v>48</v>
      </c>
      <c r="C40" s="9"/>
      <c r="D40" s="10">
        <v>6400</v>
      </c>
      <c r="E40" s="10">
        <v>478.5</v>
      </c>
      <c r="F40" s="10">
        <f t="shared" si="0"/>
        <v>6878.5</v>
      </c>
      <c r="G40" s="11">
        <v>2861.8</v>
      </c>
      <c r="H40" s="12">
        <v>2700</v>
      </c>
      <c r="I40" s="12">
        <v>341.6</v>
      </c>
      <c r="J40" s="13"/>
      <c r="K40" s="13"/>
      <c r="L40" s="12">
        <v>3041.6</v>
      </c>
      <c r="M40" s="12"/>
    </row>
    <row r="41" spans="1:13" x14ac:dyDescent="0.2">
      <c r="I41" s="17"/>
      <c r="J41" s="17"/>
      <c r="K41" s="17"/>
      <c r="L41" s="17"/>
      <c r="M41" s="17"/>
    </row>
    <row r="44" spans="1:13" x14ac:dyDescent="0.2">
      <c r="A44" t="s">
        <v>49</v>
      </c>
      <c r="B44" t="s">
        <v>50</v>
      </c>
    </row>
    <row r="45" spans="1:13" x14ac:dyDescent="0.2">
      <c r="B45" t="s">
        <v>51</v>
      </c>
    </row>
    <row r="46" spans="1:13" x14ac:dyDescent="0.2">
      <c r="B46" t="s">
        <v>52</v>
      </c>
    </row>
    <row r="47" spans="1:13" x14ac:dyDescent="0.2">
      <c r="B47" t="s">
        <v>53</v>
      </c>
    </row>
    <row r="48" spans="1:13" x14ac:dyDescent="0.2">
      <c r="B48" t="s">
        <v>54</v>
      </c>
    </row>
    <row r="49" spans="2:2" x14ac:dyDescent="0.2">
      <c r="B49" t="s">
        <v>55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C8276-4090-46BB-B91F-899C6F827BD8}">
  <dimension ref="A1:M49"/>
  <sheetViews>
    <sheetView workbookViewId="0">
      <selection activeCell="E41" sqref="E41"/>
    </sheetView>
  </sheetViews>
  <sheetFormatPr defaultColWidth="9.140625" defaultRowHeight="12.75" x14ac:dyDescent="0.2"/>
  <cols>
    <col min="1" max="1" width="8.28515625" style="18" customWidth="1"/>
    <col min="2" max="2" width="25.85546875" style="18" customWidth="1"/>
    <col min="3" max="3" width="0.140625" style="18" customWidth="1"/>
    <col min="4" max="4" width="10.85546875" style="18" customWidth="1"/>
    <col min="5" max="5" width="11.7109375" style="18" customWidth="1"/>
    <col min="6" max="6" width="10.7109375" style="18" customWidth="1"/>
    <col min="7" max="7" width="12.28515625" style="18" customWidth="1"/>
    <col min="8" max="8" width="12.85546875" style="18" customWidth="1"/>
    <col min="9" max="9" width="11.7109375" style="18" customWidth="1"/>
    <col min="10" max="10" width="14.28515625" style="18" hidden="1" customWidth="1"/>
    <col min="11" max="11" width="11.85546875" style="18" customWidth="1"/>
    <col min="12" max="12" width="13" style="18" customWidth="1"/>
    <col min="13" max="14" width="9.140625" style="18" customWidth="1"/>
    <col min="15" max="1026" width="8.85546875" style="18" customWidth="1"/>
    <col min="1027" max="1027" width="9.140625" style="18" customWidth="1"/>
    <col min="1028" max="16384" width="9.140625" style="18"/>
  </cols>
  <sheetData>
    <row r="1" spans="1:13" x14ac:dyDescent="0.2">
      <c r="A1" s="33" t="s">
        <v>61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3" spans="1:13" ht="100.5" customHeight="1" x14ac:dyDescent="0.2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5</v>
      </c>
      <c r="G3" s="20" t="s">
        <v>6</v>
      </c>
      <c r="H3" s="19" t="s">
        <v>7</v>
      </c>
      <c r="I3" s="19" t="s">
        <v>8</v>
      </c>
      <c r="J3" s="19" t="s">
        <v>57</v>
      </c>
      <c r="K3" s="19" t="s">
        <v>9</v>
      </c>
      <c r="L3" s="19" t="s">
        <v>10</v>
      </c>
      <c r="M3" s="19" t="s">
        <v>11</v>
      </c>
    </row>
    <row r="4" spans="1:13" x14ac:dyDescent="0.2">
      <c r="A4" s="21">
        <v>1</v>
      </c>
      <c r="B4" s="22" t="s">
        <v>12</v>
      </c>
      <c r="C4" s="23"/>
      <c r="D4" s="24">
        <v>6400</v>
      </c>
      <c r="E4" s="24"/>
      <c r="F4" s="24">
        <f t="shared" ref="F4:F40" si="0">SUM(D4:E4)</f>
        <v>6400</v>
      </c>
      <c r="G4" s="25">
        <v>2480.0500000000002</v>
      </c>
      <c r="H4" s="24">
        <v>2700</v>
      </c>
      <c r="I4" s="24">
        <v>590.4</v>
      </c>
      <c r="J4" s="26"/>
      <c r="K4" s="26"/>
      <c r="L4" s="24">
        <v>3290.4</v>
      </c>
      <c r="M4" s="24">
        <v>309.73</v>
      </c>
    </row>
    <row r="5" spans="1:13" x14ac:dyDescent="0.2">
      <c r="A5" s="21">
        <f>A4+1</f>
        <v>2</v>
      </c>
      <c r="B5" s="22" t="s">
        <v>13</v>
      </c>
      <c r="C5" s="23"/>
      <c r="D5" s="24">
        <v>6400</v>
      </c>
      <c r="E5" s="24">
        <v>2392.5</v>
      </c>
      <c r="F5" s="24">
        <f t="shared" si="0"/>
        <v>8792.5</v>
      </c>
      <c r="G5" s="25">
        <f>2546.46+1363.72</f>
        <v>3910.1800000000003</v>
      </c>
      <c r="H5" s="24">
        <v>2700</v>
      </c>
      <c r="I5" s="24">
        <v>640</v>
      </c>
      <c r="J5" s="26"/>
      <c r="K5" s="26"/>
      <c r="L5" s="24">
        <v>3340</v>
      </c>
      <c r="M5" s="24"/>
    </row>
    <row r="6" spans="1:13" x14ac:dyDescent="0.2">
      <c r="A6" s="21">
        <f t="shared" ref="A6:A40" si="1">A5+1</f>
        <v>3</v>
      </c>
      <c r="B6" s="22" t="s">
        <v>14</v>
      </c>
      <c r="C6" s="23"/>
      <c r="D6" s="24">
        <v>6400</v>
      </c>
      <c r="E6" s="24">
        <v>1435.5</v>
      </c>
      <c r="F6" s="24">
        <f t="shared" si="0"/>
        <v>7835.5</v>
      </c>
      <c r="G6" s="25">
        <f>2573.42+818.23</f>
        <v>3391.65</v>
      </c>
      <c r="H6" s="24">
        <v>2700</v>
      </c>
      <c r="I6" s="24">
        <v>585.6</v>
      </c>
      <c r="J6" s="26"/>
      <c r="K6" s="26"/>
      <c r="L6" s="24">
        <v>3285.6</v>
      </c>
      <c r="M6" s="24"/>
    </row>
    <row r="7" spans="1:13" x14ac:dyDescent="0.2">
      <c r="A7" s="21">
        <f t="shared" si="1"/>
        <v>4</v>
      </c>
      <c r="B7" s="22" t="s">
        <v>15</v>
      </c>
      <c r="C7" s="23"/>
      <c r="D7" s="24">
        <v>6400</v>
      </c>
      <c r="E7" s="24">
        <v>1435.5</v>
      </c>
      <c r="F7" s="24">
        <f t="shared" si="0"/>
        <v>7835.5</v>
      </c>
      <c r="G7" s="25">
        <f>2572.43+818.23</f>
        <v>3390.66</v>
      </c>
      <c r="H7" s="24">
        <v>2700</v>
      </c>
      <c r="I7" s="24">
        <v>885.6</v>
      </c>
      <c r="J7" s="26"/>
      <c r="K7" s="26">
        <v>-50</v>
      </c>
      <c r="L7" s="24">
        <v>3535.6</v>
      </c>
      <c r="M7" s="24">
        <v>239.45</v>
      </c>
    </row>
    <row r="8" spans="1:13" x14ac:dyDescent="0.2">
      <c r="A8" s="21">
        <f t="shared" si="1"/>
        <v>5</v>
      </c>
      <c r="B8" s="22" t="s">
        <v>16</v>
      </c>
      <c r="C8" s="23"/>
      <c r="D8" s="24">
        <v>6400</v>
      </c>
      <c r="E8" s="24"/>
      <c r="F8" s="24">
        <f t="shared" si="0"/>
        <v>6400</v>
      </c>
      <c r="G8" s="25">
        <v>2613.7399999999998</v>
      </c>
      <c r="H8" s="24">
        <v>2700</v>
      </c>
      <c r="I8" s="24">
        <v>360</v>
      </c>
      <c r="J8" s="26"/>
      <c r="K8" s="26"/>
      <c r="L8" s="24">
        <v>3060</v>
      </c>
      <c r="M8" s="24">
        <v>236.08</v>
      </c>
    </row>
    <row r="9" spans="1:13" x14ac:dyDescent="0.2">
      <c r="A9" s="21">
        <f t="shared" si="1"/>
        <v>6</v>
      </c>
      <c r="B9" s="22" t="s">
        <v>17</v>
      </c>
      <c r="C9" s="23"/>
      <c r="D9" s="24">
        <v>6400</v>
      </c>
      <c r="E9" s="24"/>
      <c r="F9" s="24">
        <f t="shared" si="0"/>
        <v>6400</v>
      </c>
      <c r="G9" s="25">
        <v>2456.8200000000002</v>
      </c>
      <c r="H9" s="24">
        <v>2700</v>
      </c>
      <c r="I9" s="24">
        <v>96</v>
      </c>
      <c r="J9" s="26"/>
      <c r="K9" s="26"/>
      <c r="L9" s="24">
        <v>2796</v>
      </c>
      <c r="M9" s="24"/>
    </row>
    <row r="10" spans="1:13" x14ac:dyDescent="0.2">
      <c r="A10" s="21">
        <f t="shared" si="1"/>
        <v>7</v>
      </c>
      <c r="B10" s="22" t="s">
        <v>18</v>
      </c>
      <c r="C10" s="23"/>
      <c r="D10" s="24">
        <v>6400</v>
      </c>
      <c r="E10" s="24">
        <v>957</v>
      </c>
      <c r="F10" s="24">
        <f t="shared" si="0"/>
        <v>7357</v>
      </c>
      <c r="G10" s="25">
        <v>3170.34</v>
      </c>
      <c r="H10" s="24">
        <v>2700</v>
      </c>
      <c r="I10" s="24">
        <v>531.20000000000005</v>
      </c>
      <c r="J10" s="26"/>
      <c r="K10" s="26"/>
      <c r="L10" s="24">
        <v>3231.2</v>
      </c>
      <c r="M10" s="24"/>
    </row>
    <row r="11" spans="1:13" x14ac:dyDescent="0.2">
      <c r="A11" s="21">
        <f t="shared" si="1"/>
        <v>8</v>
      </c>
      <c r="B11" s="22" t="s">
        <v>19</v>
      </c>
      <c r="C11" s="23"/>
      <c r="D11" s="24">
        <v>6400</v>
      </c>
      <c r="E11" s="24">
        <v>1435.5</v>
      </c>
      <c r="F11" s="24">
        <f t="shared" si="0"/>
        <v>7835.5</v>
      </c>
      <c r="G11" s="25">
        <f>2573.42+818.23</f>
        <v>3391.65</v>
      </c>
      <c r="H11" s="24">
        <v>2700</v>
      </c>
      <c r="I11" s="24">
        <v>1332.8000000000002</v>
      </c>
      <c r="J11" s="26"/>
      <c r="K11" s="26"/>
      <c r="L11" s="24">
        <v>4032.8</v>
      </c>
      <c r="M11" s="24">
        <v>187.1</v>
      </c>
    </row>
    <row r="12" spans="1:13" x14ac:dyDescent="0.2">
      <c r="A12" s="21">
        <f t="shared" si="1"/>
        <v>9</v>
      </c>
      <c r="B12" s="22" t="s">
        <v>20</v>
      </c>
      <c r="C12" s="23"/>
      <c r="D12" s="24">
        <v>6400</v>
      </c>
      <c r="E12" s="24">
        <v>1148.4000000000001</v>
      </c>
      <c r="F12" s="24">
        <f t="shared" si="0"/>
        <v>7548.4</v>
      </c>
      <c r="G12" s="25">
        <v>3140.47</v>
      </c>
      <c r="H12" s="24">
        <v>2700</v>
      </c>
      <c r="I12" s="24">
        <v>265.60000000000002</v>
      </c>
      <c r="J12" s="26"/>
      <c r="K12" s="26"/>
      <c r="L12" s="24">
        <v>2965.6</v>
      </c>
      <c r="M12" s="24"/>
    </row>
    <row r="13" spans="1:13" x14ac:dyDescent="0.2">
      <c r="A13" s="21">
        <f t="shared" si="1"/>
        <v>10</v>
      </c>
      <c r="B13" s="22" t="s">
        <v>21</v>
      </c>
      <c r="C13" s="23"/>
      <c r="D13" s="24">
        <v>6400</v>
      </c>
      <c r="E13" s="24"/>
      <c r="F13" s="24">
        <f t="shared" si="0"/>
        <v>6400</v>
      </c>
      <c r="G13" s="25">
        <v>2618.09</v>
      </c>
      <c r="H13" s="24">
        <v>2700</v>
      </c>
      <c r="I13" s="24">
        <v>257.60000000000002</v>
      </c>
      <c r="J13" s="26"/>
      <c r="K13" s="26"/>
      <c r="L13" s="24">
        <v>2957.6</v>
      </c>
      <c r="M13" s="24"/>
    </row>
    <row r="14" spans="1:13" x14ac:dyDescent="0.2">
      <c r="A14" s="21">
        <f t="shared" si="1"/>
        <v>11</v>
      </c>
      <c r="B14" s="22" t="s">
        <v>22</v>
      </c>
      <c r="C14" s="23"/>
      <c r="D14" s="24">
        <v>6400</v>
      </c>
      <c r="E14" s="24">
        <v>1435.5</v>
      </c>
      <c r="F14" s="24">
        <f t="shared" si="0"/>
        <v>7835.5</v>
      </c>
      <c r="G14" s="25">
        <f>2608.8+818.23</f>
        <v>3427.03</v>
      </c>
      <c r="H14" s="24">
        <v>2700</v>
      </c>
      <c r="I14" s="24">
        <v>572</v>
      </c>
      <c r="J14" s="26"/>
      <c r="K14" s="26"/>
      <c r="L14" s="24">
        <v>3272</v>
      </c>
      <c r="M14" s="24"/>
    </row>
    <row r="15" spans="1:13" x14ac:dyDescent="0.2">
      <c r="A15" s="21">
        <f t="shared" si="1"/>
        <v>12</v>
      </c>
      <c r="B15" s="22" t="s">
        <v>23</v>
      </c>
      <c r="C15" s="23"/>
      <c r="D15" s="24">
        <v>6400</v>
      </c>
      <c r="E15" s="24"/>
      <c r="F15" s="24">
        <f t="shared" si="0"/>
        <v>6400</v>
      </c>
      <c r="G15" s="25">
        <v>2613.7399999999998</v>
      </c>
      <c r="H15" s="24">
        <v>2700</v>
      </c>
      <c r="I15" s="24">
        <v>259.2</v>
      </c>
      <c r="J15" s="26"/>
      <c r="K15" s="26"/>
      <c r="L15" s="24">
        <v>2959.2</v>
      </c>
      <c r="M15" s="24"/>
    </row>
    <row r="16" spans="1:13" x14ac:dyDescent="0.2">
      <c r="A16" s="21">
        <f t="shared" si="1"/>
        <v>13</v>
      </c>
      <c r="B16" s="22" t="s">
        <v>24</v>
      </c>
      <c r="C16" s="23"/>
      <c r="D16" s="24">
        <v>6400</v>
      </c>
      <c r="E16" s="24">
        <v>478.5</v>
      </c>
      <c r="F16" s="24">
        <f t="shared" si="0"/>
        <v>6878.5</v>
      </c>
      <c r="G16" s="25">
        <v>2914.48</v>
      </c>
      <c r="H16" s="24">
        <v>2700</v>
      </c>
      <c r="I16" s="24">
        <v>263.2</v>
      </c>
      <c r="J16" s="26"/>
      <c r="K16" s="26"/>
      <c r="L16" s="24">
        <v>2963.2</v>
      </c>
      <c r="M16" s="24"/>
    </row>
    <row r="17" spans="1:13" x14ac:dyDescent="0.2">
      <c r="A17" s="21">
        <f t="shared" si="1"/>
        <v>14</v>
      </c>
      <c r="B17" s="22" t="s">
        <v>25</v>
      </c>
      <c r="C17" s="23"/>
      <c r="D17" s="24">
        <v>6400</v>
      </c>
      <c r="E17" s="24">
        <v>1435.5</v>
      </c>
      <c r="F17" s="24">
        <f t="shared" si="0"/>
        <v>7835.5</v>
      </c>
      <c r="G17" s="25">
        <f>2058.33+846.94</f>
        <v>2905.27</v>
      </c>
      <c r="H17" s="24">
        <v>2700</v>
      </c>
      <c r="I17" s="24">
        <v>167.20000000000002</v>
      </c>
      <c r="J17" s="26"/>
      <c r="K17" s="26"/>
      <c r="L17" s="24">
        <v>2867.2</v>
      </c>
      <c r="M17" s="24"/>
    </row>
    <row r="18" spans="1:13" x14ac:dyDescent="0.2">
      <c r="A18" s="21">
        <f t="shared" si="1"/>
        <v>15</v>
      </c>
      <c r="B18" s="22" t="s">
        <v>26</v>
      </c>
      <c r="C18" s="23"/>
      <c r="D18" s="24">
        <v>6400</v>
      </c>
      <c r="E18" s="24"/>
      <c r="F18" s="24">
        <f t="shared" si="0"/>
        <v>6400</v>
      </c>
      <c r="G18" s="25">
        <v>2613.7399999999998</v>
      </c>
      <c r="H18" s="24">
        <v>2700</v>
      </c>
      <c r="I18" s="24">
        <v>396</v>
      </c>
      <c r="J18" s="26"/>
      <c r="K18" s="26"/>
      <c r="L18" s="24">
        <v>3096</v>
      </c>
      <c r="M18" s="24"/>
    </row>
    <row r="19" spans="1:13" x14ac:dyDescent="0.2">
      <c r="A19" s="21">
        <f t="shared" si="1"/>
        <v>16</v>
      </c>
      <c r="B19" s="22" t="s">
        <v>27</v>
      </c>
      <c r="C19" s="23"/>
      <c r="D19" s="24">
        <v>6400</v>
      </c>
      <c r="E19" s="24">
        <v>478.5</v>
      </c>
      <c r="F19" s="24">
        <f t="shared" si="0"/>
        <v>6878.5</v>
      </c>
      <c r="G19" s="25">
        <v>2911.16</v>
      </c>
      <c r="H19" s="24">
        <v>2700</v>
      </c>
      <c r="I19" s="24">
        <v>992.80000000000007</v>
      </c>
      <c r="J19" s="26"/>
      <c r="K19" s="26"/>
      <c r="L19" s="24">
        <v>3692.8</v>
      </c>
      <c r="M19" s="24">
        <v>407.05</v>
      </c>
    </row>
    <row r="20" spans="1:13" x14ac:dyDescent="0.2">
      <c r="A20" s="21">
        <f t="shared" si="1"/>
        <v>17</v>
      </c>
      <c r="B20" s="22" t="s">
        <v>28</v>
      </c>
      <c r="C20" s="23"/>
      <c r="D20" s="24">
        <v>6400</v>
      </c>
      <c r="E20" s="24">
        <v>957</v>
      </c>
      <c r="F20" s="24">
        <f t="shared" si="0"/>
        <v>7357</v>
      </c>
      <c r="G20" s="25">
        <v>3029.4</v>
      </c>
      <c r="H20" s="24">
        <v>2700</v>
      </c>
      <c r="I20" s="24">
        <v>885.6</v>
      </c>
      <c r="J20" s="26"/>
      <c r="K20" s="26"/>
      <c r="L20" s="24">
        <v>3585.6</v>
      </c>
      <c r="M20" s="24"/>
    </row>
    <row r="21" spans="1:13" x14ac:dyDescent="0.2">
      <c r="A21" s="21">
        <f t="shared" si="1"/>
        <v>18</v>
      </c>
      <c r="B21" s="22" t="s">
        <v>29</v>
      </c>
      <c r="C21" s="23"/>
      <c r="D21" s="24">
        <v>6400</v>
      </c>
      <c r="E21" s="24">
        <v>478.5</v>
      </c>
      <c r="F21" s="24">
        <f t="shared" si="0"/>
        <v>6878.5</v>
      </c>
      <c r="G21" s="25">
        <v>2913.03</v>
      </c>
      <c r="H21" s="24">
        <v>2700</v>
      </c>
      <c r="I21" s="24">
        <v>1248</v>
      </c>
      <c r="J21" s="26"/>
      <c r="K21" s="26"/>
      <c r="L21" s="24">
        <v>3948</v>
      </c>
      <c r="M21" s="24"/>
    </row>
    <row r="22" spans="1:13" x14ac:dyDescent="0.2">
      <c r="A22" s="21">
        <f t="shared" si="1"/>
        <v>19</v>
      </c>
      <c r="B22" s="22" t="s">
        <v>30</v>
      </c>
      <c r="C22" s="23"/>
      <c r="D22" s="24">
        <v>6400</v>
      </c>
      <c r="E22" s="24"/>
      <c r="F22" s="24">
        <f t="shared" si="0"/>
        <v>6400</v>
      </c>
      <c r="G22" s="25">
        <v>2812.82</v>
      </c>
      <c r="H22" s="24">
        <v>2700</v>
      </c>
      <c r="I22" s="24">
        <v>152</v>
      </c>
      <c r="J22" s="26"/>
      <c r="K22" s="26">
        <v>-100</v>
      </c>
      <c r="L22" s="24">
        <v>2752</v>
      </c>
      <c r="M22" s="24"/>
    </row>
    <row r="23" spans="1:13" x14ac:dyDescent="0.2">
      <c r="A23" s="21">
        <f t="shared" si="1"/>
        <v>20</v>
      </c>
      <c r="B23" s="22" t="s">
        <v>31</v>
      </c>
      <c r="C23" s="23"/>
      <c r="D23" s="24">
        <v>6400</v>
      </c>
      <c r="E23" s="24"/>
      <c r="F23" s="24">
        <f t="shared" si="0"/>
        <v>6400</v>
      </c>
      <c r="G23" s="25">
        <v>2442.41</v>
      </c>
      <c r="H23" s="24">
        <v>2700</v>
      </c>
      <c r="I23" s="24">
        <v>204.8</v>
      </c>
      <c r="J23" s="26"/>
      <c r="K23" s="26"/>
      <c r="L23" s="24">
        <v>2904.8</v>
      </c>
      <c r="M23" s="24"/>
    </row>
    <row r="24" spans="1:13" x14ac:dyDescent="0.2">
      <c r="A24" s="21">
        <f t="shared" si="1"/>
        <v>21</v>
      </c>
      <c r="B24" s="22" t="s">
        <v>32</v>
      </c>
      <c r="C24" s="23"/>
      <c r="D24" s="24">
        <v>6400</v>
      </c>
      <c r="E24" s="24">
        <v>2105.4</v>
      </c>
      <c r="F24" s="24">
        <f t="shared" si="0"/>
        <v>8505.4</v>
      </c>
      <c r="G24" s="25">
        <v>3788.94</v>
      </c>
      <c r="H24" s="24">
        <v>2700</v>
      </c>
      <c r="I24" s="24">
        <v>208</v>
      </c>
      <c r="J24" s="26"/>
      <c r="K24" s="26"/>
      <c r="L24" s="24">
        <v>2908</v>
      </c>
      <c r="M24" s="24"/>
    </row>
    <row r="25" spans="1:13" x14ac:dyDescent="0.2">
      <c r="A25" s="21">
        <f t="shared" si="1"/>
        <v>22</v>
      </c>
      <c r="B25" s="22" t="s">
        <v>33</v>
      </c>
      <c r="C25" s="23"/>
      <c r="D25" s="24">
        <v>6400</v>
      </c>
      <c r="E25" s="24"/>
      <c r="F25" s="24">
        <f t="shared" si="0"/>
        <v>6400</v>
      </c>
      <c r="G25" s="25">
        <v>2415.56</v>
      </c>
      <c r="H25" s="24">
        <v>2700</v>
      </c>
      <c r="I25" s="24">
        <v>525.6</v>
      </c>
      <c r="J25" s="26"/>
      <c r="K25" s="26"/>
      <c r="L25" s="24">
        <v>3225.6</v>
      </c>
      <c r="M25" s="24"/>
    </row>
    <row r="26" spans="1:13" x14ac:dyDescent="0.2">
      <c r="A26" s="21">
        <f t="shared" si="1"/>
        <v>23</v>
      </c>
      <c r="B26" s="22" t="s">
        <v>34</v>
      </c>
      <c r="C26" s="23"/>
      <c r="D26" s="24">
        <v>6400</v>
      </c>
      <c r="E26" s="24"/>
      <c r="F26" s="24">
        <f t="shared" si="0"/>
        <v>6400</v>
      </c>
      <c r="G26" s="25">
        <v>2361.44</v>
      </c>
      <c r="H26" s="24">
        <v>2700</v>
      </c>
      <c r="I26" s="24">
        <v>227.20000000000002</v>
      </c>
      <c r="J26" s="26"/>
      <c r="K26" s="26"/>
      <c r="L26" s="24">
        <v>2927.2</v>
      </c>
      <c r="M26" s="24"/>
    </row>
    <row r="27" spans="1:13" x14ac:dyDescent="0.2">
      <c r="A27" s="21">
        <f t="shared" si="1"/>
        <v>24</v>
      </c>
      <c r="B27" s="22" t="s">
        <v>35</v>
      </c>
      <c r="C27" s="23"/>
      <c r="D27" s="24">
        <v>6400</v>
      </c>
      <c r="E27" s="24"/>
      <c r="F27" s="24">
        <f t="shared" si="0"/>
        <v>6400</v>
      </c>
      <c r="G27" s="25">
        <v>2394.0100000000002</v>
      </c>
      <c r="H27" s="24">
        <v>2700</v>
      </c>
      <c r="I27" s="24">
        <v>486.40000000000003</v>
      </c>
      <c r="J27" s="26"/>
      <c r="K27" s="26"/>
      <c r="L27" s="24">
        <v>3186.4</v>
      </c>
      <c r="M27" s="24">
        <v>252.77</v>
      </c>
    </row>
    <row r="28" spans="1:13" x14ac:dyDescent="0.2">
      <c r="A28" s="21">
        <f t="shared" si="1"/>
        <v>25</v>
      </c>
      <c r="B28" s="22" t="s">
        <v>36</v>
      </c>
      <c r="C28" s="23"/>
      <c r="D28" s="24">
        <v>6400</v>
      </c>
      <c r="E28" s="24">
        <v>478.5</v>
      </c>
      <c r="F28" s="24">
        <f t="shared" si="0"/>
        <v>6878.5</v>
      </c>
      <c r="G28" s="25">
        <f>2322.98+580.75</f>
        <v>2903.73</v>
      </c>
      <c r="H28" s="24">
        <v>2700</v>
      </c>
      <c r="I28" s="24">
        <v>340.8</v>
      </c>
      <c r="J28" s="26"/>
      <c r="K28" s="26"/>
      <c r="L28" s="24">
        <v>3040.8</v>
      </c>
      <c r="M28" s="24"/>
    </row>
    <row r="29" spans="1:13" x14ac:dyDescent="0.2">
      <c r="A29" s="21">
        <f t="shared" si="1"/>
        <v>26</v>
      </c>
      <c r="B29" s="22" t="s">
        <v>37</v>
      </c>
      <c r="C29" s="23"/>
      <c r="D29" s="24">
        <v>6400</v>
      </c>
      <c r="E29" s="24"/>
      <c r="F29" s="24">
        <f t="shared" si="0"/>
        <v>6400</v>
      </c>
      <c r="G29" s="25">
        <v>2611.79</v>
      </c>
      <c r="H29" s="24">
        <v>2700</v>
      </c>
      <c r="I29" s="24">
        <v>364</v>
      </c>
      <c r="J29" s="26"/>
      <c r="K29" s="26"/>
      <c r="L29" s="24">
        <v>3064</v>
      </c>
      <c r="M29" s="24"/>
    </row>
    <row r="30" spans="1:13" x14ac:dyDescent="0.2">
      <c r="A30" s="21">
        <f t="shared" si="1"/>
        <v>27</v>
      </c>
      <c r="B30" s="22" t="s">
        <v>38</v>
      </c>
      <c r="C30" s="23"/>
      <c r="D30" s="24">
        <v>6400</v>
      </c>
      <c r="E30" s="24">
        <v>957</v>
      </c>
      <c r="F30" s="24">
        <f t="shared" si="0"/>
        <v>7357</v>
      </c>
      <c r="G30" s="25">
        <v>3166.73</v>
      </c>
      <c r="H30" s="24">
        <v>2700</v>
      </c>
      <c r="I30" s="24">
        <v>459.20000000000005</v>
      </c>
      <c r="J30" s="26"/>
      <c r="K30" s="26"/>
      <c r="L30" s="24">
        <v>3159.2</v>
      </c>
      <c r="M30" s="24">
        <v>308.02999999999997</v>
      </c>
    </row>
    <row r="31" spans="1:13" x14ac:dyDescent="0.2">
      <c r="A31" s="21">
        <f t="shared" si="1"/>
        <v>28</v>
      </c>
      <c r="B31" s="22" t="s">
        <v>39</v>
      </c>
      <c r="C31" s="23"/>
      <c r="D31" s="24">
        <v>6400</v>
      </c>
      <c r="E31" s="24">
        <v>478.5</v>
      </c>
      <c r="F31" s="24">
        <f t="shared" si="0"/>
        <v>6878.5</v>
      </c>
      <c r="G31" s="25">
        <v>2907.46</v>
      </c>
      <c r="H31" s="24">
        <v>2700</v>
      </c>
      <c r="I31" s="24">
        <v>114.4</v>
      </c>
      <c r="J31" s="26"/>
      <c r="K31" s="26"/>
      <c r="L31" s="24">
        <v>2814.4</v>
      </c>
      <c r="M31" s="24"/>
    </row>
    <row r="32" spans="1:13" x14ac:dyDescent="0.2">
      <c r="A32" s="21">
        <f t="shared" si="1"/>
        <v>29</v>
      </c>
      <c r="B32" s="22" t="s">
        <v>40</v>
      </c>
      <c r="C32" s="23"/>
      <c r="D32" s="24">
        <v>6400</v>
      </c>
      <c r="E32" s="24"/>
      <c r="F32" s="24">
        <f t="shared" si="0"/>
        <v>6400</v>
      </c>
      <c r="G32" s="25">
        <v>2476.87</v>
      </c>
      <c r="H32" s="24">
        <v>2700</v>
      </c>
      <c r="I32" s="24">
        <v>525.6</v>
      </c>
      <c r="J32" s="26"/>
      <c r="K32" s="26"/>
      <c r="L32" s="24">
        <v>3225.6</v>
      </c>
      <c r="M32" s="24"/>
    </row>
    <row r="33" spans="1:13" x14ac:dyDescent="0.2">
      <c r="A33" s="21">
        <f t="shared" si="1"/>
        <v>30</v>
      </c>
      <c r="B33" s="22" t="s">
        <v>41</v>
      </c>
      <c r="C33" s="23"/>
      <c r="D33" s="24">
        <v>6400</v>
      </c>
      <c r="E33" s="24">
        <v>1148.4000000000001</v>
      </c>
      <c r="F33" s="24">
        <f t="shared" si="0"/>
        <v>7548.4</v>
      </c>
      <c r="G33" s="25">
        <v>3270.43</v>
      </c>
      <c r="H33" s="24">
        <v>2700</v>
      </c>
      <c r="I33" s="24">
        <v>1320</v>
      </c>
      <c r="J33" s="26"/>
      <c r="K33" s="26"/>
      <c r="L33" s="24">
        <v>4020</v>
      </c>
      <c r="M33" s="24"/>
    </row>
    <row r="34" spans="1:13" x14ac:dyDescent="0.2">
      <c r="A34" s="21">
        <f t="shared" si="1"/>
        <v>31</v>
      </c>
      <c r="B34" s="22" t="s">
        <v>42</v>
      </c>
      <c r="C34" s="23"/>
      <c r="D34" s="24">
        <v>6400</v>
      </c>
      <c r="E34" s="24">
        <v>957</v>
      </c>
      <c r="F34" s="24">
        <f t="shared" si="0"/>
        <v>7357</v>
      </c>
      <c r="G34" s="25">
        <v>3166.73</v>
      </c>
      <c r="H34" s="24">
        <v>2700</v>
      </c>
      <c r="I34" s="24">
        <v>208</v>
      </c>
      <c r="J34" s="26"/>
      <c r="K34" s="26"/>
      <c r="L34" s="24">
        <v>2908</v>
      </c>
      <c r="M34" s="24"/>
    </row>
    <row r="35" spans="1:13" x14ac:dyDescent="0.2">
      <c r="A35" s="21">
        <f t="shared" si="1"/>
        <v>32</v>
      </c>
      <c r="B35" s="22" t="s">
        <v>43</v>
      </c>
      <c r="C35" s="23"/>
      <c r="D35" s="24">
        <v>6400</v>
      </c>
      <c r="E35" s="27"/>
      <c r="F35" s="24">
        <f t="shared" si="0"/>
        <v>6400</v>
      </c>
      <c r="G35" s="25">
        <v>2618.09</v>
      </c>
      <c r="H35" s="24">
        <v>2700</v>
      </c>
      <c r="I35" s="24">
        <v>1488</v>
      </c>
      <c r="J35" s="26"/>
      <c r="K35" s="26"/>
      <c r="L35" s="24">
        <v>4188</v>
      </c>
      <c r="M35" s="24"/>
    </row>
    <row r="36" spans="1:13" x14ac:dyDescent="0.2">
      <c r="A36" s="21">
        <f t="shared" si="1"/>
        <v>33</v>
      </c>
      <c r="B36" s="28" t="s">
        <v>44</v>
      </c>
      <c r="C36" s="23"/>
      <c r="D36" s="24">
        <v>6400</v>
      </c>
      <c r="E36" s="24">
        <v>478.5</v>
      </c>
      <c r="F36" s="24">
        <f t="shared" si="0"/>
        <v>6878.5</v>
      </c>
      <c r="G36" s="25">
        <v>2755.89</v>
      </c>
      <c r="H36" s="24">
        <v>2700</v>
      </c>
      <c r="I36" s="24">
        <v>195.20000000000002</v>
      </c>
      <c r="J36" s="26"/>
      <c r="K36" s="26"/>
      <c r="L36" s="24">
        <v>2895.2</v>
      </c>
      <c r="M36" s="24"/>
    </row>
    <row r="37" spans="1:13" x14ac:dyDescent="0.2">
      <c r="A37" s="21">
        <f t="shared" si="1"/>
        <v>34</v>
      </c>
      <c r="B37" s="28" t="s">
        <v>45</v>
      </c>
      <c r="C37" s="23"/>
      <c r="D37" s="24">
        <v>6400</v>
      </c>
      <c r="E37" s="24">
        <v>1626.9</v>
      </c>
      <c r="F37" s="24">
        <f t="shared" si="0"/>
        <v>8026.9</v>
      </c>
      <c r="G37" s="25">
        <f>2567.62+927.33</f>
        <v>3494.95</v>
      </c>
      <c r="H37" s="24">
        <v>2700</v>
      </c>
      <c r="I37" s="24">
        <v>504</v>
      </c>
      <c r="J37" s="26"/>
      <c r="K37" s="26"/>
      <c r="L37" s="24">
        <v>3204</v>
      </c>
      <c r="M37" s="24"/>
    </row>
    <row r="38" spans="1:13" x14ac:dyDescent="0.2">
      <c r="A38" s="21">
        <f t="shared" si="1"/>
        <v>35</v>
      </c>
      <c r="B38" s="28" t="s">
        <v>46</v>
      </c>
      <c r="C38" s="23"/>
      <c r="D38" s="24">
        <v>6400</v>
      </c>
      <c r="E38" s="24"/>
      <c r="F38" s="24">
        <f t="shared" si="0"/>
        <v>6400</v>
      </c>
      <c r="G38" s="25">
        <v>2452.17</v>
      </c>
      <c r="H38" s="24">
        <v>2700</v>
      </c>
      <c r="I38" s="24">
        <v>364.8</v>
      </c>
      <c r="J38" s="26"/>
      <c r="K38" s="26"/>
      <c r="L38" s="24">
        <v>3064.8</v>
      </c>
      <c r="M38" s="24"/>
    </row>
    <row r="39" spans="1:13" x14ac:dyDescent="0.2">
      <c r="A39" s="21">
        <f t="shared" si="1"/>
        <v>36</v>
      </c>
      <c r="B39" s="28" t="s">
        <v>47</v>
      </c>
      <c r="C39" s="23"/>
      <c r="D39" s="24">
        <v>6400</v>
      </c>
      <c r="E39" s="24">
        <v>957</v>
      </c>
      <c r="F39" s="24">
        <f t="shared" si="0"/>
        <v>7357</v>
      </c>
      <c r="G39" s="25">
        <v>3035.63</v>
      </c>
      <c r="H39" s="24">
        <v>2700</v>
      </c>
      <c r="I39" s="24">
        <v>97.600000000000009</v>
      </c>
      <c r="J39" s="26"/>
      <c r="K39" s="26"/>
      <c r="L39" s="24">
        <v>2797.6</v>
      </c>
      <c r="M39" s="24"/>
    </row>
    <row r="40" spans="1:13" x14ac:dyDescent="0.2">
      <c r="A40" s="21">
        <f t="shared" si="1"/>
        <v>37</v>
      </c>
      <c r="B40" s="28" t="s">
        <v>48</v>
      </c>
      <c r="C40" s="23"/>
      <c r="D40" s="24">
        <v>6400</v>
      </c>
      <c r="E40" s="24">
        <v>478.5</v>
      </c>
      <c r="F40" s="24">
        <f t="shared" si="0"/>
        <v>6878.5</v>
      </c>
      <c r="G40" s="25">
        <v>2861.8</v>
      </c>
      <c r="H40" s="24">
        <v>2700</v>
      </c>
      <c r="I40" s="24">
        <v>146.4</v>
      </c>
      <c r="J40" s="26"/>
      <c r="K40" s="26"/>
      <c r="L40" s="24">
        <v>2846.4</v>
      </c>
      <c r="M40" s="24">
        <v>366.5</v>
      </c>
    </row>
    <row r="41" spans="1:13" x14ac:dyDescent="0.2">
      <c r="E41" s="29"/>
      <c r="I41" s="29"/>
      <c r="J41" s="29"/>
      <c r="K41" s="29"/>
      <c r="L41" s="29"/>
      <c r="M41" s="29"/>
    </row>
    <row r="44" spans="1:13" x14ac:dyDescent="0.2">
      <c r="A44" s="18" t="s">
        <v>49</v>
      </c>
      <c r="B44" s="18" t="s">
        <v>50</v>
      </c>
    </row>
    <row r="45" spans="1:13" x14ac:dyDescent="0.2">
      <c r="B45" s="18" t="s">
        <v>51</v>
      </c>
    </row>
    <row r="46" spans="1:13" x14ac:dyDescent="0.2">
      <c r="B46" s="18" t="s">
        <v>52</v>
      </c>
    </row>
    <row r="47" spans="1:13" x14ac:dyDescent="0.2">
      <c r="B47" s="18" t="s">
        <v>53</v>
      </c>
    </row>
    <row r="48" spans="1:13" x14ac:dyDescent="0.2">
      <c r="B48" s="18" t="s">
        <v>54</v>
      </c>
    </row>
    <row r="49" spans="2:2" x14ac:dyDescent="0.2">
      <c r="B49" s="18" t="s">
        <v>55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0" fitToWidth="0" fitToHeight="0" orientation="landscape" horizontalDpi="0" verticalDpi="0" copies="0"/>
  <headerFooter>
    <oddHeader>&amp;C&amp;A</oddHeader>
    <oddFooter>&amp;CPagina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EABEB-172B-42B9-A0EB-D3FC48F78E44}">
  <dimension ref="A1:M49"/>
  <sheetViews>
    <sheetView zoomScaleNormal="100" workbookViewId="0">
      <selection activeCell="E41" sqref="E41"/>
    </sheetView>
  </sheetViews>
  <sheetFormatPr defaultRowHeight="12.75" x14ac:dyDescent="0.2"/>
  <cols>
    <col min="1" max="1" width="8.140625" customWidth="1"/>
    <col min="2" max="2" width="25.140625" customWidth="1"/>
    <col min="3" max="3" width="8.7109375" hidden="1" customWidth="1"/>
    <col min="4" max="4" width="10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3.85546875" hidden="1" customWidth="1"/>
    <col min="11" max="11" width="11.5703125" customWidth="1"/>
    <col min="12" max="12" width="12.7109375" customWidth="1"/>
    <col min="15" max="1026" width="8.7109375" customWidth="1"/>
  </cols>
  <sheetData>
    <row r="1" spans="1:13" x14ac:dyDescent="0.2">
      <c r="A1" s="32" t="s">
        <v>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57</v>
      </c>
      <c r="K3" s="4" t="s">
        <v>9</v>
      </c>
      <c r="L3" s="5" t="s">
        <v>10</v>
      </c>
      <c r="M3" s="6" t="s">
        <v>11</v>
      </c>
    </row>
    <row r="4" spans="1:13" x14ac:dyDescent="0.2">
      <c r="A4" s="7">
        <v>1</v>
      </c>
      <c r="B4" s="8" t="s">
        <v>12</v>
      </c>
      <c r="C4" s="9"/>
      <c r="D4" s="10">
        <v>6400</v>
      </c>
      <c r="E4" s="10"/>
      <c r="F4" s="10">
        <f t="shared" ref="F4:F40" si="0">SUM(D4:E4)</f>
        <v>6400</v>
      </c>
      <c r="G4" s="11">
        <v>2480.0500000000002</v>
      </c>
      <c r="H4" s="12">
        <v>2700</v>
      </c>
      <c r="I4" s="12">
        <v>98.4</v>
      </c>
      <c r="J4" s="13"/>
      <c r="K4" s="13"/>
      <c r="L4" s="12">
        <f>SUM(H4:K4)</f>
        <v>2798.4</v>
      </c>
      <c r="M4" s="12"/>
    </row>
    <row r="5" spans="1:13" x14ac:dyDescent="0.2">
      <c r="A5" s="7">
        <f>A4+1</f>
        <v>2</v>
      </c>
      <c r="B5" s="8" t="s">
        <v>13</v>
      </c>
      <c r="C5" s="9"/>
      <c r="D5" s="10">
        <v>6400</v>
      </c>
      <c r="E5" s="10">
        <v>2392.5</v>
      </c>
      <c r="F5" s="10">
        <f t="shared" si="0"/>
        <v>8792.5</v>
      </c>
      <c r="G5" s="11">
        <f>2546.46+1363.72</f>
        <v>3910.1800000000003</v>
      </c>
      <c r="H5" s="12">
        <v>2700</v>
      </c>
      <c r="I5" s="12">
        <v>640</v>
      </c>
      <c r="J5" s="13"/>
      <c r="K5" s="13"/>
      <c r="L5" s="12">
        <f t="shared" ref="L5:L40" si="1">SUM(H5:K5)</f>
        <v>3340</v>
      </c>
      <c r="M5" s="12"/>
    </row>
    <row r="6" spans="1:13" x14ac:dyDescent="0.2">
      <c r="A6" s="7">
        <f t="shared" ref="A6:A40" si="2">A5+1</f>
        <v>3</v>
      </c>
      <c r="B6" s="8" t="s">
        <v>14</v>
      </c>
      <c r="C6" s="9"/>
      <c r="D6" s="10">
        <v>6400</v>
      </c>
      <c r="E6" s="10">
        <v>1435.5</v>
      </c>
      <c r="F6" s="10">
        <f t="shared" si="0"/>
        <v>7835.5</v>
      </c>
      <c r="G6" s="11">
        <f>2573.42+818.23</f>
        <v>3391.65</v>
      </c>
      <c r="H6" s="12">
        <v>2700</v>
      </c>
      <c r="I6" s="12">
        <v>536.80000000000007</v>
      </c>
      <c r="J6" s="13"/>
      <c r="K6" s="13"/>
      <c r="L6" s="12">
        <f t="shared" si="1"/>
        <v>3236.8</v>
      </c>
      <c r="M6" s="12"/>
    </row>
    <row r="7" spans="1:13" x14ac:dyDescent="0.2">
      <c r="A7" s="7">
        <f t="shared" si="2"/>
        <v>4</v>
      </c>
      <c r="B7" s="8" t="s">
        <v>15</v>
      </c>
      <c r="C7" s="9"/>
      <c r="D7" s="10">
        <v>6400</v>
      </c>
      <c r="E7" s="10">
        <v>1435.5</v>
      </c>
      <c r="F7" s="10">
        <f t="shared" si="0"/>
        <v>7835.5</v>
      </c>
      <c r="G7" s="11">
        <f>2572.43+818.23</f>
        <v>3390.66</v>
      </c>
      <c r="H7" s="12">
        <v>2700</v>
      </c>
      <c r="I7" s="12">
        <v>1279.2</v>
      </c>
      <c r="J7" s="13"/>
      <c r="K7" s="13"/>
      <c r="L7" s="12">
        <f t="shared" si="1"/>
        <v>3979.2</v>
      </c>
      <c r="M7" s="12">
        <f>916.35</f>
        <v>916.35</v>
      </c>
    </row>
    <row r="8" spans="1:13" x14ac:dyDescent="0.2">
      <c r="A8" s="7">
        <f t="shared" si="2"/>
        <v>5</v>
      </c>
      <c r="B8" s="8" t="s">
        <v>16</v>
      </c>
      <c r="C8" s="9"/>
      <c r="D8" s="10">
        <v>6400</v>
      </c>
      <c r="E8" s="10"/>
      <c r="F8" s="10">
        <f t="shared" si="0"/>
        <v>6400</v>
      </c>
      <c r="G8" s="11">
        <v>2613.7399999999998</v>
      </c>
      <c r="H8" s="12">
        <v>2700</v>
      </c>
      <c r="I8" s="12">
        <v>288</v>
      </c>
      <c r="J8" s="13"/>
      <c r="K8" s="13"/>
      <c r="L8" s="12">
        <f t="shared" si="1"/>
        <v>2988</v>
      </c>
      <c r="M8" s="12"/>
    </row>
    <row r="9" spans="1:13" x14ac:dyDescent="0.2">
      <c r="A9" s="7">
        <f t="shared" si="2"/>
        <v>6</v>
      </c>
      <c r="B9" s="8" t="s">
        <v>17</v>
      </c>
      <c r="C9" s="9"/>
      <c r="D9" s="10">
        <v>6400</v>
      </c>
      <c r="E9" s="10"/>
      <c r="F9" s="10">
        <f t="shared" si="0"/>
        <v>6400</v>
      </c>
      <c r="G9" s="11">
        <v>2456.8200000000002</v>
      </c>
      <c r="H9" s="12">
        <v>2700</v>
      </c>
      <c r="I9" s="12">
        <v>88</v>
      </c>
      <c r="J9" s="13"/>
      <c r="K9" s="13"/>
      <c r="L9" s="12">
        <f t="shared" si="1"/>
        <v>2788</v>
      </c>
      <c r="M9" s="12"/>
    </row>
    <row r="10" spans="1:13" x14ac:dyDescent="0.2">
      <c r="A10" s="7">
        <f t="shared" si="2"/>
        <v>7</v>
      </c>
      <c r="B10" s="8" t="s">
        <v>18</v>
      </c>
      <c r="C10" s="9"/>
      <c r="D10" s="10">
        <v>6400</v>
      </c>
      <c r="E10" s="10">
        <v>957</v>
      </c>
      <c r="F10" s="10">
        <f t="shared" si="0"/>
        <v>7357</v>
      </c>
      <c r="G10" s="11">
        <v>3170.34</v>
      </c>
      <c r="H10" s="12">
        <v>2700</v>
      </c>
      <c r="I10" s="12">
        <v>398.40000000000003</v>
      </c>
      <c r="J10" s="13"/>
      <c r="K10" s="13"/>
      <c r="L10" s="12">
        <f t="shared" si="1"/>
        <v>3098.4</v>
      </c>
      <c r="M10" s="12"/>
    </row>
    <row r="11" spans="1:13" x14ac:dyDescent="0.2">
      <c r="A11" s="7">
        <f t="shared" si="2"/>
        <v>8</v>
      </c>
      <c r="B11" s="8" t="s">
        <v>19</v>
      </c>
      <c r="C11" s="9"/>
      <c r="D11" s="10">
        <v>6400</v>
      </c>
      <c r="E11" s="10">
        <v>1435.5</v>
      </c>
      <c r="F11" s="10">
        <f t="shared" si="0"/>
        <v>7835.5</v>
      </c>
      <c r="G11" s="11">
        <f>2573.42+818.23</f>
        <v>3391.65</v>
      </c>
      <c r="H11" s="12">
        <v>2700</v>
      </c>
      <c r="I11" s="12">
        <v>784</v>
      </c>
      <c r="J11" s="13"/>
      <c r="K11" s="13"/>
      <c r="L11" s="12">
        <f t="shared" si="1"/>
        <v>3484</v>
      </c>
      <c r="M11" s="12">
        <v>663.22</v>
      </c>
    </row>
    <row r="12" spans="1:13" x14ac:dyDescent="0.2">
      <c r="A12" s="7">
        <f t="shared" si="2"/>
        <v>9</v>
      </c>
      <c r="B12" s="8" t="s">
        <v>20</v>
      </c>
      <c r="C12" s="9"/>
      <c r="D12" s="10">
        <v>5546.67</v>
      </c>
      <c r="E12" s="10">
        <v>995.28</v>
      </c>
      <c r="F12" s="10">
        <f t="shared" si="0"/>
        <v>6541.95</v>
      </c>
      <c r="G12" s="11">
        <v>3567.72</v>
      </c>
      <c r="H12" s="12">
        <f>2700-360</f>
        <v>2340</v>
      </c>
      <c r="I12" s="12">
        <f>132.8+332</f>
        <v>464.8</v>
      </c>
      <c r="J12" s="13"/>
      <c r="K12" s="13">
        <v>-100</v>
      </c>
      <c r="L12" s="12">
        <f t="shared" si="1"/>
        <v>2704.8</v>
      </c>
      <c r="M12" s="12"/>
    </row>
    <row r="13" spans="1:13" x14ac:dyDescent="0.2">
      <c r="A13" s="7">
        <f t="shared" si="2"/>
        <v>10</v>
      </c>
      <c r="B13" s="8" t="s">
        <v>21</v>
      </c>
      <c r="C13" s="9"/>
      <c r="D13" s="10">
        <v>6400</v>
      </c>
      <c r="E13" s="10"/>
      <c r="F13" s="10">
        <f t="shared" si="0"/>
        <v>6400</v>
      </c>
      <c r="G13" s="11">
        <v>2618.09</v>
      </c>
      <c r="H13" s="12">
        <v>2700</v>
      </c>
      <c r="I13" s="12">
        <v>239.20000000000002</v>
      </c>
      <c r="J13" s="13"/>
      <c r="K13" s="13"/>
      <c r="L13" s="12">
        <f t="shared" si="1"/>
        <v>2939.2</v>
      </c>
      <c r="M13" s="12"/>
    </row>
    <row r="14" spans="1:13" x14ac:dyDescent="0.2">
      <c r="A14" s="7">
        <f t="shared" si="2"/>
        <v>11</v>
      </c>
      <c r="B14" s="8" t="s">
        <v>22</v>
      </c>
      <c r="C14" s="9"/>
      <c r="D14" s="10">
        <v>6400</v>
      </c>
      <c r="E14" s="10">
        <v>1435.5</v>
      </c>
      <c r="F14" s="10">
        <f t="shared" si="0"/>
        <v>7835.5</v>
      </c>
      <c r="G14" s="11">
        <f>2608.8+818.23</f>
        <v>3427.03</v>
      </c>
      <c r="H14" s="12">
        <v>2700</v>
      </c>
      <c r="I14" s="12">
        <v>624</v>
      </c>
      <c r="J14" s="13"/>
      <c r="K14" s="13"/>
      <c r="L14" s="12">
        <f t="shared" si="1"/>
        <v>3324</v>
      </c>
      <c r="M14" s="12">
        <v>969.65</v>
      </c>
    </row>
    <row r="15" spans="1:13" x14ac:dyDescent="0.2">
      <c r="A15" s="7">
        <f t="shared" si="2"/>
        <v>12</v>
      </c>
      <c r="B15" s="8" t="s">
        <v>23</v>
      </c>
      <c r="C15" s="9"/>
      <c r="D15" s="10">
        <v>6400</v>
      </c>
      <c r="E15" s="10"/>
      <c r="F15" s="10">
        <f t="shared" si="0"/>
        <v>6400</v>
      </c>
      <c r="G15" s="11">
        <v>2613.7399999999998</v>
      </c>
      <c r="H15" s="12">
        <v>2700</v>
      </c>
      <c r="I15" s="12">
        <v>280.8</v>
      </c>
      <c r="J15" s="13"/>
      <c r="K15" s="13"/>
      <c r="L15" s="12">
        <f t="shared" si="1"/>
        <v>2980.8</v>
      </c>
      <c r="M15" s="12"/>
    </row>
    <row r="16" spans="1:13" x14ac:dyDescent="0.2">
      <c r="A16" s="7">
        <f t="shared" si="2"/>
        <v>13</v>
      </c>
      <c r="B16" s="8" t="s">
        <v>24</v>
      </c>
      <c r="C16" s="9"/>
      <c r="D16" s="10">
        <v>6400</v>
      </c>
      <c r="E16" s="10">
        <v>478.5</v>
      </c>
      <c r="F16" s="10">
        <f t="shared" ref="F16" si="3">SUM(D16:E16)</f>
        <v>6878.5</v>
      </c>
      <c r="G16" s="11">
        <v>2914.48</v>
      </c>
      <c r="H16" s="12">
        <v>2700</v>
      </c>
      <c r="I16" s="12">
        <v>263.2</v>
      </c>
      <c r="J16" s="13"/>
      <c r="K16" s="13"/>
      <c r="L16" s="12">
        <f t="shared" si="1"/>
        <v>2963.2</v>
      </c>
      <c r="M16" s="12"/>
    </row>
    <row r="17" spans="1:13" x14ac:dyDescent="0.2">
      <c r="A17" s="7">
        <f t="shared" si="2"/>
        <v>14</v>
      </c>
      <c r="B17" s="8" t="s">
        <v>25</v>
      </c>
      <c r="C17" s="9"/>
      <c r="D17" s="10">
        <v>6400</v>
      </c>
      <c r="E17" s="10">
        <v>1435.5</v>
      </c>
      <c r="F17" s="10">
        <f t="shared" si="0"/>
        <v>7835.5</v>
      </c>
      <c r="G17" s="11">
        <f>2058.33+846.94</f>
        <v>2905.27</v>
      </c>
      <c r="H17" s="12">
        <v>2700</v>
      </c>
      <c r="I17" s="12">
        <v>140.80000000000001</v>
      </c>
      <c r="J17" s="13"/>
      <c r="K17" s="13"/>
      <c r="L17" s="12">
        <f t="shared" si="1"/>
        <v>2840.8</v>
      </c>
      <c r="M17" s="12"/>
    </row>
    <row r="18" spans="1:13" x14ac:dyDescent="0.2">
      <c r="A18" s="7">
        <f t="shared" si="2"/>
        <v>15</v>
      </c>
      <c r="B18" s="8" t="s">
        <v>26</v>
      </c>
      <c r="C18" s="9"/>
      <c r="D18" s="10">
        <v>6400</v>
      </c>
      <c r="E18" s="10"/>
      <c r="F18" s="10">
        <f t="shared" si="0"/>
        <v>6400</v>
      </c>
      <c r="G18" s="11">
        <v>2613.7399999999998</v>
      </c>
      <c r="H18" s="12">
        <v>2700</v>
      </c>
      <c r="I18" s="12">
        <v>237.60000000000002</v>
      </c>
      <c r="J18" s="13"/>
      <c r="K18" s="13"/>
      <c r="L18" s="12">
        <f t="shared" si="1"/>
        <v>2937.6</v>
      </c>
      <c r="M18" s="12"/>
    </row>
    <row r="19" spans="1:13" x14ac:dyDescent="0.2">
      <c r="A19" s="7">
        <f t="shared" si="2"/>
        <v>16</v>
      </c>
      <c r="B19" s="8" t="s">
        <v>27</v>
      </c>
      <c r="C19" s="9"/>
      <c r="D19" s="10">
        <v>6400</v>
      </c>
      <c r="E19" s="10">
        <v>478.5</v>
      </c>
      <c r="F19" s="10">
        <f t="shared" si="0"/>
        <v>6878.5</v>
      </c>
      <c r="G19" s="11">
        <v>2911.16</v>
      </c>
      <c r="H19" s="12">
        <v>2700</v>
      </c>
      <c r="I19" s="12">
        <v>876</v>
      </c>
      <c r="J19" s="13"/>
      <c r="K19" s="13"/>
      <c r="L19" s="12">
        <f t="shared" si="1"/>
        <v>3576</v>
      </c>
      <c r="M19" s="12"/>
    </row>
    <row r="20" spans="1:13" x14ac:dyDescent="0.2">
      <c r="A20" s="7">
        <f t="shared" si="2"/>
        <v>17</v>
      </c>
      <c r="B20" s="8" t="s">
        <v>28</v>
      </c>
      <c r="C20" s="9"/>
      <c r="D20" s="10">
        <v>6400</v>
      </c>
      <c r="E20" s="10">
        <v>957</v>
      </c>
      <c r="F20" s="10">
        <f t="shared" si="0"/>
        <v>7357</v>
      </c>
      <c r="G20" s="11">
        <v>3029.4</v>
      </c>
      <c r="H20" s="12">
        <v>2700</v>
      </c>
      <c r="I20" s="12">
        <v>492</v>
      </c>
      <c r="J20" s="13"/>
      <c r="K20" s="13"/>
      <c r="L20" s="12">
        <f t="shared" si="1"/>
        <v>3192</v>
      </c>
      <c r="M20" s="12"/>
    </row>
    <row r="21" spans="1:13" x14ac:dyDescent="0.2">
      <c r="A21" s="7">
        <f t="shared" si="2"/>
        <v>18</v>
      </c>
      <c r="B21" s="8" t="s">
        <v>29</v>
      </c>
      <c r="C21" s="9"/>
      <c r="D21" s="10">
        <v>6400</v>
      </c>
      <c r="E21" s="10">
        <v>478.5</v>
      </c>
      <c r="F21" s="10">
        <f t="shared" si="0"/>
        <v>6878.5</v>
      </c>
      <c r="G21" s="11">
        <v>2913.03</v>
      </c>
      <c r="H21" s="12">
        <v>2700</v>
      </c>
      <c r="I21" s="12">
        <v>1248</v>
      </c>
      <c r="J21" s="13"/>
      <c r="K21" s="13"/>
      <c r="L21" s="12">
        <f t="shared" si="1"/>
        <v>3948</v>
      </c>
      <c r="M21" s="12"/>
    </row>
    <row r="22" spans="1:13" x14ac:dyDescent="0.2">
      <c r="A22" s="7">
        <f t="shared" si="2"/>
        <v>19</v>
      </c>
      <c r="B22" s="8" t="s">
        <v>30</v>
      </c>
      <c r="C22" s="9"/>
      <c r="D22" s="10">
        <v>6400</v>
      </c>
      <c r="E22" s="10"/>
      <c r="F22" s="10">
        <f t="shared" si="0"/>
        <v>6400</v>
      </c>
      <c r="G22" s="11">
        <v>2812.82</v>
      </c>
      <c r="H22" s="12">
        <v>2700</v>
      </c>
      <c r="I22" s="12">
        <v>160</v>
      </c>
      <c r="J22" s="13"/>
      <c r="K22" s="13"/>
      <c r="L22" s="12">
        <f t="shared" si="1"/>
        <v>2860</v>
      </c>
      <c r="M22" s="12"/>
    </row>
    <row r="23" spans="1:13" x14ac:dyDescent="0.2">
      <c r="A23" s="7">
        <f t="shared" si="2"/>
        <v>20</v>
      </c>
      <c r="B23" s="8" t="s">
        <v>31</v>
      </c>
      <c r="C23" s="9"/>
      <c r="D23" s="10">
        <v>6400</v>
      </c>
      <c r="E23" s="10"/>
      <c r="F23" s="10">
        <f t="shared" ref="F23" si="4">SUM(D23:E23)</f>
        <v>6400</v>
      </c>
      <c r="G23" s="11">
        <v>2442.41</v>
      </c>
      <c r="H23" s="12">
        <v>2700</v>
      </c>
      <c r="I23" s="12">
        <v>256</v>
      </c>
      <c r="J23" s="13"/>
      <c r="K23" s="13"/>
      <c r="L23" s="12">
        <f t="shared" si="1"/>
        <v>2956</v>
      </c>
      <c r="M23" s="12">
        <v>648.67999999999995</v>
      </c>
    </row>
    <row r="24" spans="1:13" x14ac:dyDescent="0.2">
      <c r="A24" s="7">
        <f t="shared" si="2"/>
        <v>21</v>
      </c>
      <c r="B24" s="8" t="s">
        <v>32</v>
      </c>
      <c r="C24" s="9"/>
      <c r="D24" s="10">
        <v>6400</v>
      </c>
      <c r="E24" s="10">
        <v>2105.4</v>
      </c>
      <c r="F24" s="10">
        <f t="shared" si="0"/>
        <v>8505.4</v>
      </c>
      <c r="G24" s="11">
        <v>3788.94</v>
      </c>
      <c r="H24" s="12">
        <v>2700</v>
      </c>
      <c r="I24" s="12">
        <v>160</v>
      </c>
      <c r="J24" s="13"/>
      <c r="K24" s="13"/>
      <c r="L24" s="12">
        <f t="shared" si="1"/>
        <v>2860</v>
      </c>
      <c r="M24" s="12"/>
    </row>
    <row r="25" spans="1:13" x14ac:dyDescent="0.2">
      <c r="A25" s="7">
        <f t="shared" si="2"/>
        <v>22</v>
      </c>
      <c r="B25" s="8" t="s">
        <v>33</v>
      </c>
      <c r="C25" s="9"/>
      <c r="D25" s="10">
        <v>6400</v>
      </c>
      <c r="E25" s="10"/>
      <c r="F25" s="10">
        <f t="shared" si="0"/>
        <v>6400</v>
      </c>
      <c r="G25" s="11">
        <v>2415.56</v>
      </c>
      <c r="H25" s="12">
        <v>2700</v>
      </c>
      <c r="I25" s="12">
        <v>350.40000000000003</v>
      </c>
      <c r="J25" s="13"/>
      <c r="K25" s="13"/>
      <c r="L25" s="12">
        <f t="shared" si="1"/>
        <v>3050.4</v>
      </c>
      <c r="M25" s="12"/>
    </row>
    <row r="26" spans="1:13" x14ac:dyDescent="0.2">
      <c r="A26" s="7">
        <f t="shared" si="2"/>
        <v>23</v>
      </c>
      <c r="B26" s="8" t="s">
        <v>34</v>
      </c>
      <c r="C26" s="9"/>
      <c r="D26" s="10">
        <v>6400</v>
      </c>
      <c r="E26" s="10"/>
      <c r="F26" s="10">
        <f t="shared" si="0"/>
        <v>6400</v>
      </c>
      <c r="G26" s="11">
        <v>2361.44</v>
      </c>
      <c r="H26" s="12">
        <v>2700</v>
      </c>
      <c r="I26" s="12">
        <v>170.4</v>
      </c>
      <c r="J26" s="13"/>
      <c r="K26" s="13"/>
      <c r="L26" s="12">
        <f t="shared" si="1"/>
        <v>2870.4</v>
      </c>
      <c r="M26" s="12"/>
    </row>
    <row r="27" spans="1:13" x14ac:dyDescent="0.2">
      <c r="A27" s="7">
        <f t="shared" si="2"/>
        <v>24</v>
      </c>
      <c r="B27" s="8" t="s">
        <v>35</v>
      </c>
      <c r="C27" s="9"/>
      <c r="D27" s="10">
        <v>6400</v>
      </c>
      <c r="E27" s="10"/>
      <c r="F27" s="10">
        <f t="shared" si="0"/>
        <v>6400</v>
      </c>
      <c r="G27" s="11">
        <v>2394.0100000000002</v>
      </c>
      <c r="H27" s="12">
        <v>2700</v>
      </c>
      <c r="I27" s="12">
        <v>456</v>
      </c>
      <c r="J27" s="13"/>
      <c r="K27" s="13"/>
      <c r="L27" s="12">
        <f t="shared" si="1"/>
        <v>3156</v>
      </c>
      <c r="M27" s="12"/>
    </row>
    <row r="28" spans="1:13" x14ac:dyDescent="0.2">
      <c r="A28" s="7">
        <f t="shared" si="2"/>
        <v>25</v>
      </c>
      <c r="B28" s="8" t="s">
        <v>36</v>
      </c>
      <c r="C28" s="9"/>
      <c r="D28" s="10">
        <v>6400</v>
      </c>
      <c r="E28" s="10">
        <v>478.5</v>
      </c>
      <c r="F28" s="10">
        <f t="shared" si="0"/>
        <v>6878.5</v>
      </c>
      <c r="G28" s="11">
        <f>2322.98+580.75</f>
        <v>2903.73</v>
      </c>
      <c r="H28" s="12">
        <v>2700</v>
      </c>
      <c r="I28" s="12">
        <v>227.20000000000002</v>
      </c>
      <c r="J28" s="13"/>
      <c r="K28" s="13"/>
      <c r="L28" s="12">
        <f t="shared" si="1"/>
        <v>2927.2</v>
      </c>
      <c r="M28" s="12"/>
    </row>
    <row r="29" spans="1:13" x14ac:dyDescent="0.2">
      <c r="A29" s="7">
        <f t="shared" si="2"/>
        <v>26</v>
      </c>
      <c r="B29" s="8" t="s">
        <v>37</v>
      </c>
      <c r="C29" s="9"/>
      <c r="D29" s="10">
        <v>6400</v>
      </c>
      <c r="E29" s="14"/>
      <c r="F29" s="10">
        <f t="shared" si="0"/>
        <v>6400</v>
      </c>
      <c r="G29" s="11">
        <v>2611.79</v>
      </c>
      <c r="H29" s="12">
        <v>2700</v>
      </c>
      <c r="I29" s="12">
        <v>572</v>
      </c>
      <c r="J29" s="13"/>
      <c r="K29" s="13"/>
      <c r="L29" s="12">
        <f t="shared" si="1"/>
        <v>3272</v>
      </c>
      <c r="M29" s="12"/>
    </row>
    <row r="30" spans="1:13" x14ac:dyDescent="0.2">
      <c r="A30" s="7">
        <f t="shared" si="2"/>
        <v>27</v>
      </c>
      <c r="B30" s="8" t="s">
        <v>38</v>
      </c>
      <c r="C30" s="9"/>
      <c r="D30" s="10">
        <v>6400</v>
      </c>
      <c r="E30" s="10">
        <v>957</v>
      </c>
      <c r="F30" s="10">
        <f t="shared" si="0"/>
        <v>7357</v>
      </c>
      <c r="G30" s="11">
        <v>3166.73</v>
      </c>
      <c r="H30" s="12">
        <v>2700</v>
      </c>
      <c r="I30" s="12">
        <v>393.6</v>
      </c>
      <c r="J30" s="13"/>
      <c r="K30" s="13"/>
      <c r="L30" s="12">
        <f t="shared" si="1"/>
        <v>3093.6</v>
      </c>
      <c r="M30" s="12"/>
    </row>
    <row r="31" spans="1:13" x14ac:dyDescent="0.2">
      <c r="A31" s="7">
        <f t="shared" si="2"/>
        <v>28</v>
      </c>
      <c r="B31" s="8" t="s">
        <v>39</v>
      </c>
      <c r="C31" s="9"/>
      <c r="D31" s="10">
        <v>6400</v>
      </c>
      <c r="E31" s="10">
        <v>478.5</v>
      </c>
      <c r="F31" s="10">
        <f t="shared" si="0"/>
        <v>6878.5</v>
      </c>
      <c r="G31" s="11">
        <v>2907.46</v>
      </c>
      <c r="H31" s="12">
        <v>2700</v>
      </c>
      <c r="I31" s="12">
        <v>123.2</v>
      </c>
      <c r="J31" s="13"/>
      <c r="K31" s="13"/>
      <c r="L31" s="12">
        <f t="shared" si="1"/>
        <v>2823.2</v>
      </c>
      <c r="M31" s="12"/>
    </row>
    <row r="32" spans="1:13" x14ac:dyDescent="0.2">
      <c r="A32" s="7">
        <f t="shared" si="2"/>
        <v>29</v>
      </c>
      <c r="B32" s="8" t="s">
        <v>40</v>
      </c>
      <c r="C32" s="9"/>
      <c r="D32" s="10">
        <v>6400</v>
      </c>
      <c r="E32" s="10"/>
      <c r="F32" s="10">
        <f t="shared" si="0"/>
        <v>6400</v>
      </c>
      <c r="G32" s="11">
        <v>2476.87</v>
      </c>
      <c r="H32" s="12">
        <v>2700</v>
      </c>
      <c r="I32" s="12">
        <v>233.60000000000002</v>
      </c>
      <c r="J32" s="13"/>
      <c r="K32" s="13"/>
      <c r="L32" s="12">
        <f t="shared" si="1"/>
        <v>2933.6</v>
      </c>
      <c r="M32" s="12"/>
    </row>
    <row r="33" spans="1:13" x14ac:dyDescent="0.2">
      <c r="A33" s="7">
        <f t="shared" si="2"/>
        <v>30</v>
      </c>
      <c r="B33" s="8" t="s">
        <v>41</v>
      </c>
      <c r="C33" s="9"/>
      <c r="D33" s="10">
        <v>6400</v>
      </c>
      <c r="E33" s="10">
        <v>1148.4000000000001</v>
      </c>
      <c r="F33" s="10">
        <f t="shared" si="0"/>
        <v>7548.4</v>
      </c>
      <c r="G33" s="11">
        <v>3270.43</v>
      </c>
      <c r="H33" s="12">
        <v>2700</v>
      </c>
      <c r="I33" s="12">
        <v>1144</v>
      </c>
      <c r="J33" s="13"/>
      <c r="K33" s="13"/>
      <c r="L33" s="12">
        <f t="shared" si="1"/>
        <v>3844</v>
      </c>
      <c r="M33" s="12"/>
    </row>
    <row r="34" spans="1:13" x14ac:dyDescent="0.2">
      <c r="A34" s="7">
        <f t="shared" si="2"/>
        <v>31</v>
      </c>
      <c r="B34" s="8" t="s">
        <v>42</v>
      </c>
      <c r="C34" s="9"/>
      <c r="D34" s="10">
        <v>6400</v>
      </c>
      <c r="E34" s="10">
        <v>957</v>
      </c>
      <c r="F34" s="10">
        <f t="shared" si="0"/>
        <v>7357</v>
      </c>
      <c r="G34" s="11">
        <v>3166.73</v>
      </c>
      <c r="H34" s="12">
        <v>2700</v>
      </c>
      <c r="I34" s="12">
        <v>291.2</v>
      </c>
      <c r="J34" s="13"/>
      <c r="K34" s="13"/>
      <c r="L34" s="12">
        <f t="shared" si="1"/>
        <v>2991.2</v>
      </c>
      <c r="M34" s="12"/>
    </row>
    <row r="35" spans="1:13" x14ac:dyDescent="0.2">
      <c r="A35" s="7">
        <f t="shared" si="2"/>
        <v>32</v>
      </c>
      <c r="B35" s="8" t="s">
        <v>43</v>
      </c>
      <c r="C35" s="9"/>
      <c r="D35" s="10">
        <v>6400</v>
      </c>
      <c r="E35" s="15"/>
      <c r="F35" s="10">
        <f t="shared" si="0"/>
        <v>6400</v>
      </c>
      <c r="G35" s="11">
        <v>2618.09</v>
      </c>
      <c r="H35" s="12">
        <v>2700</v>
      </c>
      <c r="I35" s="12">
        <v>1488</v>
      </c>
      <c r="J35" s="13"/>
      <c r="K35" s="13"/>
      <c r="L35" s="12">
        <f t="shared" si="1"/>
        <v>4188</v>
      </c>
      <c r="M35" s="12"/>
    </row>
    <row r="36" spans="1:13" x14ac:dyDescent="0.2">
      <c r="A36" s="7">
        <f t="shared" si="2"/>
        <v>33</v>
      </c>
      <c r="B36" s="16" t="s">
        <v>44</v>
      </c>
      <c r="C36" s="9"/>
      <c r="D36" s="10">
        <v>6400</v>
      </c>
      <c r="E36" s="10">
        <v>478.5</v>
      </c>
      <c r="F36" s="10">
        <f t="shared" si="0"/>
        <v>6878.5</v>
      </c>
      <c r="G36" s="11">
        <v>2755.89</v>
      </c>
      <c r="H36" s="12">
        <v>2700</v>
      </c>
      <c r="I36" s="12">
        <v>146.4</v>
      </c>
      <c r="J36" s="13"/>
      <c r="K36" s="13"/>
      <c r="L36" s="12">
        <f t="shared" si="1"/>
        <v>2846.4</v>
      </c>
      <c r="M36" s="12"/>
    </row>
    <row r="37" spans="1:13" x14ac:dyDescent="0.2">
      <c r="A37" s="7">
        <f t="shared" si="2"/>
        <v>34</v>
      </c>
      <c r="B37" s="16" t="s">
        <v>45</v>
      </c>
      <c r="C37" s="9"/>
      <c r="D37" s="10">
        <v>6400</v>
      </c>
      <c r="E37" s="10">
        <v>1626.9</v>
      </c>
      <c r="F37" s="10">
        <f t="shared" si="0"/>
        <v>8026.9</v>
      </c>
      <c r="G37" s="11">
        <f>2567.62+927.33</f>
        <v>3494.95</v>
      </c>
      <c r="H37" s="12">
        <v>2700</v>
      </c>
      <c r="I37" s="12">
        <v>288</v>
      </c>
      <c r="J37" s="13"/>
      <c r="K37" s="13"/>
      <c r="L37" s="12">
        <f t="shared" si="1"/>
        <v>2988</v>
      </c>
      <c r="M37" s="12"/>
    </row>
    <row r="38" spans="1:13" x14ac:dyDescent="0.2">
      <c r="A38" s="7">
        <f t="shared" si="2"/>
        <v>35</v>
      </c>
      <c r="B38" s="16" t="s">
        <v>46</v>
      </c>
      <c r="C38" s="9"/>
      <c r="D38" s="10">
        <v>6400</v>
      </c>
      <c r="E38" s="10"/>
      <c r="F38" s="10">
        <f t="shared" si="0"/>
        <v>6400</v>
      </c>
      <c r="G38" s="11">
        <v>2452.17</v>
      </c>
      <c r="H38" s="12">
        <v>2700</v>
      </c>
      <c r="I38" s="12">
        <v>395.20000000000005</v>
      </c>
      <c r="J38" s="13"/>
      <c r="K38" s="13"/>
      <c r="L38" s="12">
        <f t="shared" si="1"/>
        <v>3095.2</v>
      </c>
      <c r="M38" s="12"/>
    </row>
    <row r="39" spans="1:13" x14ac:dyDescent="0.2">
      <c r="A39" s="7">
        <f t="shared" si="2"/>
        <v>36</v>
      </c>
      <c r="B39" s="16" t="s">
        <v>47</v>
      </c>
      <c r="C39" s="9"/>
      <c r="D39" s="10">
        <v>2346.67</v>
      </c>
      <c r="E39" s="10">
        <v>350.9</v>
      </c>
      <c r="F39" s="10">
        <f t="shared" si="0"/>
        <v>2697.57</v>
      </c>
      <c r="G39" s="11">
        <v>1618.76</v>
      </c>
      <c r="H39" s="12">
        <f>2700-1710</f>
        <v>990</v>
      </c>
      <c r="I39" s="12">
        <f>48.8*2</f>
        <v>97.6</v>
      </c>
      <c r="J39" s="13"/>
      <c r="K39" s="13"/>
      <c r="L39" s="12">
        <f t="shared" si="1"/>
        <v>1087.5999999999999</v>
      </c>
      <c r="M39" s="12"/>
    </row>
    <row r="40" spans="1:13" x14ac:dyDescent="0.2">
      <c r="A40" s="7">
        <f t="shared" si="2"/>
        <v>37</v>
      </c>
      <c r="B40" s="16" t="s">
        <v>48</v>
      </c>
      <c r="C40" s="9"/>
      <c r="D40" s="10">
        <v>6400</v>
      </c>
      <c r="E40" s="10">
        <v>478.5</v>
      </c>
      <c r="F40" s="10">
        <f t="shared" si="0"/>
        <v>6878.5</v>
      </c>
      <c r="G40" s="11">
        <v>2861.8</v>
      </c>
      <c r="H40" s="12">
        <v>2700</v>
      </c>
      <c r="I40" s="12">
        <v>146.4</v>
      </c>
      <c r="J40" s="13"/>
      <c r="K40" s="13"/>
      <c r="L40" s="12">
        <f t="shared" si="1"/>
        <v>2846.4</v>
      </c>
      <c r="M40" s="12">
        <v>596.95000000000005</v>
      </c>
    </row>
    <row r="41" spans="1:13" x14ac:dyDescent="0.2">
      <c r="E41" s="17"/>
      <c r="I41" s="17"/>
      <c r="J41" s="17"/>
      <c r="K41" s="17"/>
      <c r="L41" s="17"/>
      <c r="M41" s="17"/>
    </row>
    <row r="44" spans="1:13" x14ac:dyDescent="0.2">
      <c r="A44" t="s">
        <v>49</v>
      </c>
      <c r="B44" t="s">
        <v>50</v>
      </c>
    </row>
    <row r="45" spans="1:13" x14ac:dyDescent="0.2">
      <c r="B45" t="s">
        <v>51</v>
      </c>
    </row>
    <row r="46" spans="1:13" x14ac:dyDescent="0.2">
      <c r="B46" t="s">
        <v>52</v>
      </c>
    </row>
    <row r="47" spans="1:13" x14ac:dyDescent="0.2">
      <c r="B47" t="s">
        <v>53</v>
      </c>
    </row>
    <row r="48" spans="1:13" x14ac:dyDescent="0.2">
      <c r="B48" t="s">
        <v>54</v>
      </c>
    </row>
    <row r="49" spans="2:2" x14ac:dyDescent="0.2">
      <c r="B49" t="s">
        <v>55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B91C0-2CFB-4043-AFA9-2EC22E31FED4}">
  <dimension ref="A1:M49"/>
  <sheetViews>
    <sheetView zoomScale="93" zoomScaleNormal="93" workbookViewId="0">
      <selection activeCell="E41" sqref="E41"/>
    </sheetView>
  </sheetViews>
  <sheetFormatPr defaultRowHeight="12.75" x14ac:dyDescent="0.2"/>
  <cols>
    <col min="1" max="1" width="8.140625" customWidth="1"/>
    <col min="2" max="2" width="22.85546875" customWidth="1"/>
    <col min="3" max="3" width="11.85546875" customWidth="1"/>
    <col min="4" max="4" width="15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1.7109375" customWidth="1"/>
    <col min="11" max="11" width="11.28515625" customWidth="1"/>
    <col min="12" max="12" width="12.7109375" customWidth="1"/>
    <col min="15" max="1026" width="8.7109375" customWidth="1"/>
  </cols>
  <sheetData>
    <row r="1" spans="1:13" x14ac:dyDescent="0.2">
      <c r="A1" s="32" t="s">
        <v>63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70</v>
      </c>
      <c r="K3" s="4" t="s">
        <v>9</v>
      </c>
      <c r="L3" s="5" t="s">
        <v>10</v>
      </c>
      <c r="M3" s="6" t="s">
        <v>11</v>
      </c>
    </row>
    <row r="4" spans="1:13" x14ac:dyDescent="0.2">
      <c r="A4" s="7">
        <v>1</v>
      </c>
      <c r="B4" s="8" t="s">
        <v>12</v>
      </c>
      <c r="C4" s="9"/>
      <c r="D4" s="10">
        <v>6400</v>
      </c>
      <c r="E4" s="10">
        <v>414.7</v>
      </c>
      <c r="F4" s="10">
        <f t="shared" ref="F4:F40" si="0">SUM(D4:E4)</f>
        <v>6814.7</v>
      </c>
      <c r="G4" s="11">
        <v>2749.6</v>
      </c>
      <c r="H4" s="12">
        <v>2700</v>
      </c>
      <c r="I4" s="12">
        <v>196.8</v>
      </c>
      <c r="J4" s="13"/>
      <c r="K4" s="13"/>
      <c r="L4" s="12">
        <f>SUM(H4:K4)</f>
        <v>2896.8</v>
      </c>
      <c r="M4" s="12"/>
    </row>
    <row r="5" spans="1:13" x14ac:dyDescent="0.2">
      <c r="A5" s="7">
        <f>A4+1</f>
        <v>2</v>
      </c>
      <c r="B5" s="8" t="s">
        <v>64</v>
      </c>
      <c r="C5" s="9"/>
      <c r="D5" s="10">
        <v>6400</v>
      </c>
      <c r="E5" s="10">
        <v>2392.5</v>
      </c>
      <c r="F5" s="10">
        <f t="shared" si="0"/>
        <v>8792.5</v>
      </c>
      <c r="G5" s="11">
        <f>2546.46+1363.72</f>
        <v>3910.1800000000003</v>
      </c>
      <c r="H5" s="12">
        <v>2700</v>
      </c>
      <c r="I5" s="12">
        <v>640</v>
      </c>
      <c r="J5" s="13"/>
      <c r="K5" s="13"/>
      <c r="L5" s="12">
        <f t="shared" ref="L5:L40" si="1">SUM(H5:K5)</f>
        <v>3340</v>
      </c>
      <c r="M5" s="12"/>
    </row>
    <row r="6" spans="1:13" x14ac:dyDescent="0.2">
      <c r="A6" s="7">
        <f t="shared" ref="A6:A40" si="2">A5+1</f>
        <v>3</v>
      </c>
      <c r="B6" s="8" t="s">
        <v>65</v>
      </c>
      <c r="C6" s="9"/>
      <c r="D6" s="10">
        <v>6400</v>
      </c>
      <c r="E6" s="10">
        <v>1435.5</v>
      </c>
      <c r="F6" s="10">
        <f t="shared" si="0"/>
        <v>7835.5</v>
      </c>
      <c r="G6" s="11">
        <f>2573.42+818.23</f>
        <v>3391.65</v>
      </c>
      <c r="H6" s="12">
        <v>2700</v>
      </c>
      <c r="I6" s="12">
        <v>536.80000000000007</v>
      </c>
      <c r="J6" s="13"/>
      <c r="K6" s="13"/>
      <c r="L6" s="12">
        <f t="shared" si="1"/>
        <v>3236.8</v>
      </c>
      <c r="M6" s="12"/>
    </row>
    <row r="7" spans="1:13" x14ac:dyDescent="0.2">
      <c r="A7" s="7">
        <f t="shared" si="2"/>
        <v>4</v>
      </c>
      <c r="B7" s="8" t="s">
        <v>15</v>
      </c>
      <c r="C7" s="9"/>
      <c r="D7" s="10">
        <v>6400</v>
      </c>
      <c r="E7" s="10">
        <v>1435.5</v>
      </c>
      <c r="F7" s="10">
        <f t="shared" si="0"/>
        <v>7835.5</v>
      </c>
      <c r="G7" s="11">
        <f>2572.43+818.23</f>
        <v>3390.66</v>
      </c>
      <c r="H7" s="12">
        <v>2700</v>
      </c>
      <c r="I7" s="12">
        <v>1180.8</v>
      </c>
      <c r="J7" s="13"/>
      <c r="K7" s="13"/>
      <c r="L7" s="12">
        <f t="shared" si="1"/>
        <v>3880.8</v>
      </c>
      <c r="M7" s="12">
        <v>2009.17</v>
      </c>
    </row>
    <row r="8" spans="1:13" x14ac:dyDescent="0.2">
      <c r="A8" s="7">
        <f t="shared" si="2"/>
        <v>5</v>
      </c>
      <c r="B8" s="8" t="s">
        <v>16</v>
      </c>
      <c r="C8" s="9"/>
      <c r="D8" s="10">
        <v>6400</v>
      </c>
      <c r="E8" s="10"/>
      <c r="F8" s="10">
        <f t="shared" si="0"/>
        <v>6400</v>
      </c>
      <c r="G8" s="11">
        <v>2613.7399999999998</v>
      </c>
      <c r="H8" s="12">
        <v>2700</v>
      </c>
      <c r="I8" s="12">
        <v>360</v>
      </c>
      <c r="J8" s="13"/>
      <c r="K8" s="13"/>
      <c r="L8" s="12">
        <f t="shared" si="1"/>
        <v>3060</v>
      </c>
      <c r="M8" s="12"/>
    </row>
    <row r="9" spans="1:13" x14ac:dyDescent="0.2">
      <c r="A9" s="7">
        <f t="shared" si="2"/>
        <v>6</v>
      </c>
      <c r="B9" s="8" t="s">
        <v>17</v>
      </c>
      <c r="C9" s="9"/>
      <c r="D9" s="10">
        <v>6400</v>
      </c>
      <c r="E9" s="10"/>
      <c r="F9" s="10">
        <f t="shared" si="0"/>
        <v>6400</v>
      </c>
      <c r="G9" s="11">
        <v>2456.8200000000002</v>
      </c>
      <c r="H9" s="12">
        <v>2700</v>
      </c>
      <c r="I9" s="12">
        <v>80</v>
      </c>
      <c r="J9" s="13"/>
      <c r="K9" s="13"/>
      <c r="L9" s="12">
        <f t="shared" si="1"/>
        <v>2780</v>
      </c>
      <c r="M9" s="12"/>
    </row>
    <row r="10" spans="1:13" x14ac:dyDescent="0.2">
      <c r="A10" s="7">
        <f t="shared" si="2"/>
        <v>7</v>
      </c>
      <c r="B10" s="8" t="s">
        <v>18</v>
      </c>
      <c r="C10" s="9"/>
      <c r="D10" s="10">
        <v>6400</v>
      </c>
      <c r="E10" s="10">
        <v>957</v>
      </c>
      <c r="F10" s="10">
        <f t="shared" si="0"/>
        <v>7357</v>
      </c>
      <c r="G10" s="11">
        <v>3170.34</v>
      </c>
      <c r="H10" s="12">
        <v>2700</v>
      </c>
      <c r="I10" s="12">
        <v>531.20000000000005</v>
      </c>
      <c r="J10" s="13"/>
      <c r="K10" s="13"/>
      <c r="L10" s="12">
        <f t="shared" si="1"/>
        <v>3231.2</v>
      </c>
      <c r="M10" s="12"/>
    </row>
    <row r="11" spans="1:13" x14ac:dyDescent="0.2">
      <c r="A11" s="7">
        <f t="shared" si="2"/>
        <v>8</v>
      </c>
      <c r="B11" s="8" t="s">
        <v>19</v>
      </c>
      <c r="C11" s="9"/>
      <c r="D11" s="10">
        <v>6400</v>
      </c>
      <c r="E11" s="10">
        <v>1435.5</v>
      </c>
      <c r="F11" s="10">
        <f t="shared" si="0"/>
        <v>7835.5</v>
      </c>
      <c r="G11" s="11">
        <f>2573.42+818.23</f>
        <v>3391.65</v>
      </c>
      <c r="H11" s="12">
        <v>2700</v>
      </c>
      <c r="I11" s="12">
        <v>1019.2</v>
      </c>
      <c r="J11" s="13"/>
      <c r="K11" s="13"/>
      <c r="L11" s="12">
        <f t="shared" si="1"/>
        <v>3719.2</v>
      </c>
      <c r="M11" s="12"/>
    </row>
    <row r="12" spans="1:13" x14ac:dyDescent="0.2">
      <c r="A12" s="7">
        <f t="shared" si="2"/>
        <v>9</v>
      </c>
      <c r="B12" s="8" t="s">
        <v>21</v>
      </c>
      <c r="C12" s="9"/>
      <c r="D12" s="10">
        <v>6400</v>
      </c>
      <c r="E12" s="10"/>
      <c r="F12" s="10">
        <f t="shared" si="0"/>
        <v>6400</v>
      </c>
      <c r="G12" s="11">
        <v>2618.09</v>
      </c>
      <c r="H12" s="12">
        <v>2700</v>
      </c>
      <c r="I12" s="12">
        <v>312.8</v>
      </c>
      <c r="J12" s="13"/>
      <c r="K12" s="13"/>
      <c r="L12" s="12">
        <f t="shared" si="1"/>
        <v>3012.8</v>
      </c>
      <c r="M12" s="12"/>
    </row>
    <row r="13" spans="1:13" x14ac:dyDescent="0.2">
      <c r="A13" s="7">
        <f t="shared" si="2"/>
        <v>10</v>
      </c>
      <c r="B13" s="8" t="s">
        <v>22</v>
      </c>
      <c r="C13" s="9"/>
      <c r="D13" s="10">
        <v>6400</v>
      </c>
      <c r="E13" s="10"/>
      <c r="F13" s="10">
        <f t="shared" si="0"/>
        <v>6400</v>
      </c>
      <c r="G13" s="11">
        <f>2608.8+818.23</f>
        <v>3427.03</v>
      </c>
      <c r="H13" s="12">
        <v>2700</v>
      </c>
      <c r="I13" s="12">
        <v>624</v>
      </c>
      <c r="J13" s="13"/>
      <c r="K13" s="13"/>
      <c r="L13" s="12">
        <f t="shared" si="1"/>
        <v>3324</v>
      </c>
      <c r="M13" s="12"/>
    </row>
    <row r="14" spans="1:13" x14ac:dyDescent="0.2">
      <c r="A14" s="7">
        <f t="shared" si="2"/>
        <v>11</v>
      </c>
      <c r="B14" s="8" t="s">
        <v>23</v>
      </c>
      <c r="C14" s="9"/>
      <c r="D14" s="10">
        <v>6400</v>
      </c>
      <c r="E14" s="10"/>
      <c r="F14" s="10">
        <f t="shared" si="0"/>
        <v>6400</v>
      </c>
      <c r="G14" s="11">
        <v>2613.7399999999998</v>
      </c>
      <c r="H14" s="12">
        <v>2700</v>
      </c>
      <c r="I14" s="12">
        <v>216</v>
      </c>
      <c r="J14" s="13"/>
      <c r="K14" s="13"/>
      <c r="L14" s="12">
        <f t="shared" si="1"/>
        <v>2916</v>
      </c>
      <c r="M14" s="12"/>
    </row>
    <row r="15" spans="1:13" x14ac:dyDescent="0.2">
      <c r="A15" s="7">
        <f t="shared" si="2"/>
        <v>12</v>
      </c>
      <c r="B15" s="8" t="s">
        <v>24</v>
      </c>
      <c r="C15" s="9"/>
      <c r="D15" s="10">
        <v>6400</v>
      </c>
      <c r="E15" s="10">
        <v>478.5</v>
      </c>
      <c r="F15" s="10">
        <f t="shared" si="0"/>
        <v>6878.5</v>
      </c>
      <c r="G15" s="11">
        <v>2914.48</v>
      </c>
      <c r="H15" s="12">
        <v>2700</v>
      </c>
      <c r="I15" s="12">
        <v>188</v>
      </c>
      <c r="J15" s="13"/>
      <c r="K15" s="13"/>
      <c r="L15" s="12">
        <f t="shared" si="1"/>
        <v>2888</v>
      </c>
      <c r="M15" s="12"/>
    </row>
    <row r="16" spans="1:13" x14ac:dyDescent="0.2">
      <c r="A16" s="7">
        <f t="shared" si="2"/>
        <v>13</v>
      </c>
      <c r="B16" s="8" t="s">
        <v>25</v>
      </c>
      <c r="C16" s="9"/>
      <c r="D16" s="10">
        <v>6400</v>
      </c>
      <c r="E16" s="10">
        <v>1435.5</v>
      </c>
      <c r="F16" s="10">
        <f t="shared" ref="F16" si="3">SUM(D16:E16)</f>
        <v>7835.5</v>
      </c>
      <c r="G16" s="11">
        <f>2058.33+846.94</f>
        <v>2905.27</v>
      </c>
      <c r="H16" s="12">
        <v>2700</v>
      </c>
      <c r="I16" s="12">
        <v>158.4</v>
      </c>
      <c r="J16" s="13"/>
      <c r="K16" s="13"/>
      <c r="L16" s="12">
        <f t="shared" si="1"/>
        <v>2858.4</v>
      </c>
      <c r="M16" s="12"/>
    </row>
    <row r="17" spans="1:13" x14ac:dyDescent="0.2">
      <c r="A17" s="7">
        <f t="shared" si="2"/>
        <v>14</v>
      </c>
      <c r="B17" s="8" t="s">
        <v>26</v>
      </c>
      <c r="C17" s="9"/>
      <c r="D17" s="10">
        <v>6400</v>
      </c>
      <c r="E17" s="10"/>
      <c r="F17" s="10">
        <f t="shared" si="0"/>
        <v>6400</v>
      </c>
      <c r="G17" s="11">
        <v>2613.7399999999998</v>
      </c>
      <c r="H17" s="12">
        <v>2700</v>
      </c>
      <c r="I17" s="12">
        <v>237.60000000000002</v>
      </c>
      <c r="J17" s="13"/>
      <c r="K17" s="13"/>
      <c r="L17" s="12">
        <f t="shared" si="1"/>
        <v>2937.6</v>
      </c>
      <c r="M17" s="12"/>
    </row>
    <row r="18" spans="1:13" x14ac:dyDescent="0.2">
      <c r="A18" s="7">
        <f t="shared" si="2"/>
        <v>15</v>
      </c>
      <c r="B18" s="8" t="s">
        <v>27</v>
      </c>
      <c r="C18" s="9"/>
      <c r="D18" s="10">
        <v>6400</v>
      </c>
      <c r="E18" s="10">
        <v>478.5</v>
      </c>
      <c r="F18" s="10">
        <f t="shared" si="0"/>
        <v>6878.5</v>
      </c>
      <c r="G18" s="11">
        <v>2911.16</v>
      </c>
      <c r="H18" s="12">
        <v>2700</v>
      </c>
      <c r="I18" s="12">
        <v>934.40000000000009</v>
      </c>
      <c r="J18" s="13"/>
      <c r="K18" s="13"/>
      <c r="L18" s="12">
        <f t="shared" si="1"/>
        <v>3634.4</v>
      </c>
      <c r="M18" s="12"/>
    </row>
    <row r="19" spans="1:13" x14ac:dyDescent="0.2">
      <c r="A19" s="7">
        <f t="shared" si="2"/>
        <v>16</v>
      </c>
      <c r="B19" s="8" t="s">
        <v>28</v>
      </c>
      <c r="C19" s="9"/>
      <c r="D19" s="10">
        <v>6400</v>
      </c>
      <c r="E19" s="10">
        <v>957</v>
      </c>
      <c r="F19" s="10">
        <f t="shared" si="0"/>
        <v>7357</v>
      </c>
      <c r="G19" s="11">
        <v>3029.4</v>
      </c>
      <c r="H19" s="12">
        <v>2700</v>
      </c>
      <c r="I19" s="12">
        <v>492</v>
      </c>
      <c r="J19" s="13"/>
      <c r="K19" s="13"/>
      <c r="L19" s="12">
        <f t="shared" si="1"/>
        <v>3192</v>
      </c>
      <c r="M19" s="12"/>
    </row>
    <row r="20" spans="1:13" x14ac:dyDescent="0.2">
      <c r="A20" s="7">
        <f t="shared" si="2"/>
        <v>17</v>
      </c>
      <c r="B20" s="8" t="s">
        <v>29</v>
      </c>
      <c r="C20" s="9"/>
      <c r="D20" s="10">
        <v>6400</v>
      </c>
      <c r="E20" s="10">
        <v>478.5</v>
      </c>
      <c r="F20" s="10">
        <f t="shared" si="0"/>
        <v>6878.5</v>
      </c>
      <c r="G20" s="11">
        <v>2913.03</v>
      </c>
      <c r="H20" s="12">
        <v>2700</v>
      </c>
      <c r="I20" s="12">
        <v>873.6</v>
      </c>
      <c r="J20" s="13"/>
      <c r="K20" s="13"/>
      <c r="L20" s="12">
        <f t="shared" si="1"/>
        <v>3573.6</v>
      </c>
      <c r="M20" s="12"/>
    </row>
    <row r="21" spans="1:13" x14ac:dyDescent="0.2">
      <c r="A21" s="7">
        <f t="shared" si="2"/>
        <v>18</v>
      </c>
      <c r="B21" s="8" t="s">
        <v>30</v>
      </c>
      <c r="C21" s="30" t="s">
        <v>68</v>
      </c>
      <c r="D21" s="10">
        <v>3200</v>
      </c>
      <c r="E21" s="10"/>
      <c r="F21" s="10">
        <f t="shared" si="0"/>
        <v>3200</v>
      </c>
      <c r="G21" s="11">
        <v>1828.04</v>
      </c>
      <c r="H21" s="12">
        <v>1350</v>
      </c>
      <c r="I21" s="12">
        <v>144</v>
      </c>
      <c r="J21" s="13">
        <v>48</v>
      </c>
      <c r="K21" s="13"/>
      <c r="L21" s="12">
        <f t="shared" si="1"/>
        <v>1542</v>
      </c>
      <c r="M21" s="12"/>
    </row>
    <row r="22" spans="1:13" x14ac:dyDescent="0.2">
      <c r="A22" s="7">
        <f t="shared" si="2"/>
        <v>19</v>
      </c>
      <c r="B22" s="8" t="s">
        <v>66</v>
      </c>
      <c r="C22" s="31" t="s">
        <v>69</v>
      </c>
      <c r="D22" s="10">
        <v>4693.3333333333339</v>
      </c>
      <c r="E22" s="10"/>
      <c r="F22" s="10">
        <f t="shared" si="0"/>
        <v>4693.3333333333339</v>
      </c>
      <c r="G22" s="11">
        <v>2061.58</v>
      </c>
      <c r="H22" s="12">
        <v>1980</v>
      </c>
      <c r="I22" s="12"/>
      <c r="J22" s="13"/>
      <c r="K22" s="13"/>
      <c r="L22" s="12">
        <f t="shared" si="1"/>
        <v>1980</v>
      </c>
      <c r="M22" s="12"/>
    </row>
    <row r="23" spans="1:13" x14ac:dyDescent="0.2">
      <c r="A23" s="7">
        <f t="shared" si="2"/>
        <v>20</v>
      </c>
      <c r="B23" s="8" t="s">
        <v>31</v>
      </c>
      <c r="C23" s="9"/>
      <c r="D23" s="10">
        <v>6400</v>
      </c>
      <c r="E23" s="10"/>
      <c r="F23" s="10">
        <f t="shared" ref="F23" si="4">SUM(D23:E23)</f>
        <v>6400</v>
      </c>
      <c r="G23" s="11">
        <v>2442.41</v>
      </c>
      <c r="H23" s="12">
        <v>2700</v>
      </c>
      <c r="I23" s="12">
        <v>256</v>
      </c>
      <c r="J23" s="13"/>
      <c r="K23" s="13"/>
      <c r="L23" s="12">
        <f t="shared" si="1"/>
        <v>2956</v>
      </c>
      <c r="M23" s="12"/>
    </row>
    <row r="24" spans="1:13" x14ac:dyDescent="0.2">
      <c r="A24" s="7">
        <f t="shared" si="2"/>
        <v>21</v>
      </c>
      <c r="B24" s="8" t="s">
        <v>32</v>
      </c>
      <c r="C24" s="9"/>
      <c r="D24" s="10">
        <v>6400</v>
      </c>
      <c r="E24" s="10">
        <v>2105.4</v>
      </c>
      <c r="F24" s="10">
        <f t="shared" si="0"/>
        <v>8505.4</v>
      </c>
      <c r="G24" s="11">
        <v>3788.94</v>
      </c>
      <c r="H24" s="12">
        <v>2700</v>
      </c>
      <c r="I24" s="12">
        <v>144</v>
      </c>
      <c r="J24" s="13"/>
      <c r="K24" s="13"/>
      <c r="L24" s="12">
        <f t="shared" si="1"/>
        <v>2844</v>
      </c>
      <c r="M24" s="12"/>
    </row>
    <row r="25" spans="1:13" x14ac:dyDescent="0.2">
      <c r="A25" s="7">
        <f t="shared" si="2"/>
        <v>22</v>
      </c>
      <c r="B25" s="8" t="s">
        <v>33</v>
      </c>
      <c r="C25" s="9"/>
      <c r="D25" s="10">
        <v>6400</v>
      </c>
      <c r="E25" s="10"/>
      <c r="F25" s="10">
        <f t="shared" si="0"/>
        <v>6400</v>
      </c>
      <c r="G25" s="11">
        <v>2415.56</v>
      </c>
      <c r="H25" s="12">
        <v>2700</v>
      </c>
      <c r="I25" s="12">
        <v>467.20000000000005</v>
      </c>
      <c r="J25" s="13"/>
      <c r="K25" s="13"/>
      <c r="L25" s="12">
        <f t="shared" si="1"/>
        <v>3167.2</v>
      </c>
      <c r="M25" s="12"/>
    </row>
    <row r="26" spans="1:13" x14ac:dyDescent="0.2">
      <c r="A26" s="7">
        <f t="shared" si="2"/>
        <v>23</v>
      </c>
      <c r="B26" s="8" t="s">
        <v>34</v>
      </c>
      <c r="C26" s="9"/>
      <c r="D26" s="10">
        <v>6400</v>
      </c>
      <c r="E26" s="10"/>
      <c r="F26" s="10">
        <f t="shared" si="0"/>
        <v>6400</v>
      </c>
      <c r="G26" s="11">
        <v>2361.44</v>
      </c>
      <c r="H26" s="12">
        <v>2700</v>
      </c>
      <c r="I26" s="12">
        <v>113.60000000000001</v>
      </c>
      <c r="J26" s="13"/>
      <c r="K26" s="13"/>
      <c r="L26" s="12">
        <f t="shared" si="1"/>
        <v>2813.6</v>
      </c>
      <c r="M26" s="12"/>
    </row>
    <row r="27" spans="1:13" x14ac:dyDescent="0.2">
      <c r="A27" s="7">
        <f t="shared" si="2"/>
        <v>24</v>
      </c>
      <c r="B27" s="8" t="s">
        <v>35</v>
      </c>
      <c r="C27" s="9"/>
      <c r="D27" s="10">
        <v>6400</v>
      </c>
      <c r="E27" s="10">
        <v>842.16000000000008</v>
      </c>
      <c r="F27" s="10">
        <f t="shared" si="0"/>
        <v>7242.16</v>
      </c>
      <c r="G27" s="11">
        <v>2394.0100000000002</v>
      </c>
      <c r="H27" s="12">
        <v>2700</v>
      </c>
      <c r="I27" s="12">
        <v>456</v>
      </c>
      <c r="J27" s="13"/>
      <c r="K27" s="13"/>
      <c r="L27" s="12">
        <f t="shared" si="1"/>
        <v>3156</v>
      </c>
      <c r="M27" s="12"/>
    </row>
    <row r="28" spans="1:13" x14ac:dyDescent="0.2">
      <c r="A28" s="7">
        <f t="shared" si="2"/>
        <v>25</v>
      </c>
      <c r="B28" s="8" t="s">
        <v>36</v>
      </c>
      <c r="C28" s="9"/>
      <c r="D28" s="10">
        <v>6400</v>
      </c>
      <c r="E28" s="10">
        <v>478.5</v>
      </c>
      <c r="F28" s="10">
        <f t="shared" si="0"/>
        <v>6878.5</v>
      </c>
      <c r="G28" s="11">
        <f>2322.98+580.75</f>
        <v>2903.73</v>
      </c>
      <c r="H28" s="12">
        <v>2700</v>
      </c>
      <c r="I28" s="12">
        <v>170.4</v>
      </c>
      <c r="J28" s="13"/>
      <c r="K28" s="13"/>
      <c r="L28" s="12">
        <f t="shared" si="1"/>
        <v>2870.4</v>
      </c>
      <c r="M28" s="12"/>
    </row>
    <row r="29" spans="1:13" x14ac:dyDescent="0.2">
      <c r="A29" s="7">
        <f t="shared" si="2"/>
        <v>26</v>
      </c>
      <c r="B29" s="8" t="s">
        <v>37</v>
      </c>
      <c r="C29" s="9"/>
      <c r="D29" s="10">
        <v>6400</v>
      </c>
      <c r="E29" s="14"/>
      <c r="F29" s="10">
        <f t="shared" si="0"/>
        <v>6400</v>
      </c>
      <c r="G29" s="11">
        <v>2611.79</v>
      </c>
      <c r="H29" s="12">
        <v>2700</v>
      </c>
      <c r="I29" s="12">
        <v>416</v>
      </c>
      <c r="J29" s="13"/>
      <c r="K29" s="13"/>
      <c r="L29" s="12">
        <f t="shared" si="1"/>
        <v>3116</v>
      </c>
      <c r="M29" s="12"/>
    </row>
    <row r="30" spans="1:13" x14ac:dyDescent="0.2">
      <c r="A30" s="7">
        <f t="shared" si="2"/>
        <v>27</v>
      </c>
      <c r="B30" s="8" t="s">
        <v>38</v>
      </c>
      <c r="C30" s="9"/>
      <c r="D30" s="10">
        <v>6400</v>
      </c>
      <c r="E30" s="10">
        <v>957</v>
      </c>
      <c r="F30" s="10">
        <f t="shared" si="0"/>
        <v>7357</v>
      </c>
      <c r="G30" s="11">
        <v>3166.73</v>
      </c>
      <c r="H30" s="12">
        <v>2700</v>
      </c>
      <c r="I30" s="12">
        <v>459.20000000000005</v>
      </c>
      <c r="J30" s="13"/>
      <c r="K30" s="13"/>
      <c r="L30" s="12">
        <f t="shared" si="1"/>
        <v>3159.2</v>
      </c>
      <c r="M30" s="12"/>
    </row>
    <row r="31" spans="1:13" x14ac:dyDescent="0.2">
      <c r="A31" s="7">
        <f t="shared" si="2"/>
        <v>28</v>
      </c>
      <c r="B31" s="8" t="s">
        <v>39</v>
      </c>
      <c r="C31" s="9"/>
      <c r="D31" s="10">
        <v>6400</v>
      </c>
      <c r="E31" s="10">
        <v>478.5</v>
      </c>
      <c r="F31" s="10">
        <f t="shared" si="0"/>
        <v>6878.5</v>
      </c>
      <c r="G31" s="11">
        <v>2907.46</v>
      </c>
      <c r="H31" s="12">
        <v>2700</v>
      </c>
      <c r="I31" s="12">
        <v>79.2</v>
      </c>
      <c r="J31" s="13"/>
      <c r="K31" s="13"/>
      <c r="L31" s="12">
        <f t="shared" si="1"/>
        <v>2779.2</v>
      </c>
      <c r="M31" s="12"/>
    </row>
    <row r="32" spans="1:13" x14ac:dyDescent="0.2">
      <c r="A32" s="7">
        <f t="shared" si="2"/>
        <v>29</v>
      </c>
      <c r="B32" s="8" t="s">
        <v>40</v>
      </c>
      <c r="C32" s="9"/>
      <c r="D32" s="10">
        <v>6400</v>
      </c>
      <c r="E32" s="10"/>
      <c r="F32" s="10">
        <f t="shared" si="0"/>
        <v>6400</v>
      </c>
      <c r="G32" s="11">
        <v>2476.87</v>
      </c>
      <c r="H32" s="12">
        <v>2700</v>
      </c>
      <c r="I32" s="12">
        <v>233.60000000000002</v>
      </c>
      <c r="J32" s="13"/>
      <c r="K32" s="13"/>
      <c r="L32" s="12">
        <f t="shared" si="1"/>
        <v>2933.6</v>
      </c>
      <c r="M32" s="12"/>
    </row>
    <row r="33" spans="1:13" x14ac:dyDescent="0.2">
      <c r="A33" s="7">
        <f t="shared" si="2"/>
        <v>30</v>
      </c>
      <c r="B33" s="8" t="s">
        <v>67</v>
      </c>
      <c r="C33" s="31" t="s">
        <v>69</v>
      </c>
      <c r="D33" s="10">
        <v>4693.3333333333339</v>
      </c>
      <c r="E33" s="10"/>
      <c r="F33" s="10">
        <f t="shared" si="0"/>
        <v>4693.3333333333339</v>
      </c>
      <c r="G33" s="11">
        <v>2061.58</v>
      </c>
      <c r="H33" s="12">
        <v>1980</v>
      </c>
      <c r="I33" s="12"/>
      <c r="J33" s="13"/>
      <c r="K33" s="13"/>
      <c r="L33" s="12">
        <f t="shared" si="1"/>
        <v>1980</v>
      </c>
      <c r="M33" s="12"/>
    </row>
    <row r="34" spans="1:13" x14ac:dyDescent="0.2">
      <c r="A34" s="7">
        <f t="shared" si="2"/>
        <v>31</v>
      </c>
      <c r="B34" s="8" t="s">
        <v>41</v>
      </c>
      <c r="C34" s="9"/>
      <c r="D34" s="10">
        <v>6400</v>
      </c>
      <c r="E34" s="10">
        <v>1148.4000000000001</v>
      </c>
      <c r="F34" s="10">
        <f t="shared" si="0"/>
        <v>7548.4</v>
      </c>
      <c r="G34" s="11">
        <v>3270.43</v>
      </c>
      <c r="H34" s="12">
        <v>2700</v>
      </c>
      <c r="I34" s="12">
        <v>1496</v>
      </c>
      <c r="J34" s="13"/>
      <c r="K34" s="13"/>
      <c r="L34" s="12">
        <f t="shared" si="1"/>
        <v>4196</v>
      </c>
      <c r="M34" s="12"/>
    </row>
    <row r="35" spans="1:13" x14ac:dyDescent="0.2">
      <c r="A35" s="7">
        <f t="shared" si="2"/>
        <v>32</v>
      </c>
      <c r="B35" s="8" t="s">
        <v>42</v>
      </c>
      <c r="C35" s="9"/>
      <c r="D35" s="10">
        <v>6400</v>
      </c>
      <c r="E35" s="10">
        <v>957</v>
      </c>
      <c r="F35" s="10">
        <f t="shared" si="0"/>
        <v>7357</v>
      </c>
      <c r="G35" s="11">
        <v>3166.73</v>
      </c>
      <c r="H35" s="12">
        <v>2700</v>
      </c>
      <c r="I35" s="12">
        <v>208</v>
      </c>
      <c r="J35" s="13"/>
      <c r="K35" s="13"/>
      <c r="L35" s="12">
        <f t="shared" si="1"/>
        <v>2908</v>
      </c>
      <c r="M35" s="12"/>
    </row>
    <row r="36" spans="1:13" x14ac:dyDescent="0.2">
      <c r="A36" s="7">
        <f t="shared" si="2"/>
        <v>33</v>
      </c>
      <c r="B36" s="16" t="s">
        <v>43</v>
      </c>
      <c r="C36" s="9"/>
      <c r="D36" s="10">
        <v>6400</v>
      </c>
      <c r="E36" s="10"/>
      <c r="F36" s="10">
        <f t="shared" si="0"/>
        <v>6400</v>
      </c>
      <c r="G36" s="11">
        <v>2618.09</v>
      </c>
      <c r="H36" s="12">
        <v>2700</v>
      </c>
      <c r="I36" s="12">
        <v>1488</v>
      </c>
      <c r="J36" s="13"/>
      <c r="K36" s="13"/>
      <c r="L36" s="12">
        <f t="shared" si="1"/>
        <v>4188</v>
      </c>
      <c r="M36" s="12"/>
    </row>
    <row r="37" spans="1:13" x14ac:dyDescent="0.2">
      <c r="A37" s="7">
        <f t="shared" si="2"/>
        <v>34</v>
      </c>
      <c r="B37" s="16" t="s">
        <v>44</v>
      </c>
      <c r="C37" s="9"/>
      <c r="D37" s="10">
        <v>6400</v>
      </c>
      <c r="E37" s="10">
        <v>478.5</v>
      </c>
      <c r="F37" s="10">
        <f t="shared" si="0"/>
        <v>6878.5</v>
      </c>
      <c r="G37" s="11">
        <v>2755.89</v>
      </c>
      <c r="H37" s="12">
        <v>2700</v>
      </c>
      <c r="I37" s="12">
        <v>195.20000000000002</v>
      </c>
      <c r="J37" s="13"/>
      <c r="K37" s="13"/>
      <c r="L37" s="12">
        <f t="shared" si="1"/>
        <v>2895.2</v>
      </c>
      <c r="M37" s="12"/>
    </row>
    <row r="38" spans="1:13" x14ac:dyDescent="0.2">
      <c r="A38" s="7">
        <f t="shared" si="2"/>
        <v>35</v>
      </c>
      <c r="B38" s="16" t="s">
        <v>45</v>
      </c>
      <c r="C38" s="9"/>
      <c r="D38" s="10">
        <v>6400</v>
      </c>
      <c r="E38" s="10">
        <v>1626.9</v>
      </c>
      <c r="F38" s="10">
        <f t="shared" si="0"/>
        <v>8026.9</v>
      </c>
      <c r="G38" s="11">
        <f>2567.62+927.33</f>
        <v>3494.95</v>
      </c>
      <c r="H38" s="12">
        <v>2700</v>
      </c>
      <c r="I38" s="12">
        <v>396</v>
      </c>
      <c r="J38" s="13"/>
      <c r="K38" s="13"/>
      <c r="L38" s="12">
        <f t="shared" si="1"/>
        <v>3096</v>
      </c>
      <c r="M38" s="12"/>
    </row>
    <row r="39" spans="1:13" x14ac:dyDescent="0.2">
      <c r="A39" s="7">
        <f t="shared" si="2"/>
        <v>36</v>
      </c>
      <c r="B39" s="16" t="s">
        <v>46</v>
      </c>
      <c r="C39" s="9"/>
      <c r="D39" s="10">
        <v>6400</v>
      </c>
      <c r="E39" s="10"/>
      <c r="F39" s="10">
        <f t="shared" si="0"/>
        <v>6400</v>
      </c>
      <c r="G39" s="11">
        <v>2452.17</v>
      </c>
      <c r="H39" s="12">
        <v>2700</v>
      </c>
      <c r="I39" s="12">
        <v>364.8</v>
      </c>
      <c r="J39" s="13"/>
      <c r="K39" s="13"/>
      <c r="L39" s="12">
        <f t="shared" si="1"/>
        <v>3064.8</v>
      </c>
      <c r="M39" s="12"/>
    </row>
    <row r="40" spans="1:13" x14ac:dyDescent="0.2">
      <c r="A40" s="7">
        <f t="shared" si="2"/>
        <v>37</v>
      </c>
      <c r="B40" s="16" t="s">
        <v>48</v>
      </c>
      <c r="C40" s="9"/>
      <c r="D40" s="10">
        <v>6400</v>
      </c>
      <c r="E40" s="10">
        <v>478.5</v>
      </c>
      <c r="F40" s="10">
        <f t="shared" si="0"/>
        <v>6878.5</v>
      </c>
      <c r="G40" s="11">
        <v>2861.8</v>
      </c>
      <c r="H40" s="12">
        <v>2700</v>
      </c>
      <c r="I40" s="12">
        <v>292.8</v>
      </c>
      <c r="J40" s="13"/>
      <c r="K40" s="13"/>
      <c r="L40" s="12">
        <f t="shared" si="1"/>
        <v>2992.8</v>
      </c>
      <c r="M40" s="12"/>
    </row>
    <row r="41" spans="1:13" x14ac:dyDescent="0.2">
      <c r="E41" s="17"/>
      <c r="I41" s="17"/>
      <c r="J41" s="17"/>
      <c r="K41" s="17"/>
      <c r="L41" s="17"/>
      <c r="M41" s="17"/>
    </row>
    <row r="44" spans="1:13" x14ac:dyDescent="0.2">
      <c r="A44" t="s">
        <v>49</v>
      </c>
      <c r="B44" t="s">
        <v>50</v>
      </c>
    </row>
    <row r="45" spans="1:13" x14ac:dyDescent="0.2">
      <c r="B45" t="s">
        <v>51</v>
      </c>
    </row>
    <row r="46" spans="1:13" x14ac:dyDescent="0.2">
      <c r="B46" t="s">
        <v>52</v>
      </c>
    </row>
    <row r="47" spans="1:13" x14ac:dyDescent="0.2">
      <c r="B47" t="s">
        <v>53</v>
      </c>
    </row>
    <row r="48" spans="1:13" x14ac:dyDescent="0.2">
      <c r="B48" t="s">
        <v>54</v>
      </c>
    </row>
    <row r="49" spans="2:2" x14ac:dyDescent="0.2">
      <c r="B49" t="s">
        <v>55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D00DC-322E-46D3-BE94-9B32D0FAAA7D}">
  <dimension ref="A1:M49"/>
  <sheetViews>
    <sheetView topLeftCell="A4" zoomScale="93" zoomScaleNormal="93" workbookViewId="0">
      <selection activeCell="E41" sqref="E41"/>
    </sheetView>
  </sheetViews>
  <sheetFormatPr defaultRowHeight="12.75" x14ac:dyDescent="0.2"/>
  <cols>
    <col min="1" max="1" width="8.140625" customWidth="1"/>
    <col min="2" max="2" width="22.85546875" customWidth="1"/>
    <col min="3" max="3" width="11.85546875" customWidth="1"/>
    <col min="4" max="4" width="15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1.7109375" hidden="1" customWidth="1"/>
    <col min="11" max="11" width="11.28515625" customWidth="1"/>
    <col min="12" max="12" width="12.7109375" customWidth="1"/>
    <col min="15" max="1026" width="8.7109375" customWidth="1"/>
  </cols>
  <sheetData>
    <row r="1" spans="1:13" x14ac:dyDescent="0.2">
      <c r="A1" s="32" t="s">
        <v>71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70</v>
      </c>
      <c r="K3" s="4" t="s">
        <v>9</v>
      </c>
      <c r="L3" s="5" t="s">
        <v>10</v>
      </c>
      <c r="M3" s="6" t="s">
        <v>11</v>
      </c>
    </row>
    <row r="4" spans="1:13" x14ac:dyDescent="0.2">
      <c r="A4" s="7">
        <v>1</v>
      </c>
      <c r="B4" s="8" t="s">
        <v>12</v>
      </c>
      <c r="C4" s="9"/>
      <c r="D4" s="10">
        <v>6400</v>
      </c>
      <c r="E4" s="10">
        <v>957</v>
      </c>
      <c r="F4" s="10">
        <f t="shared" ref="F4:F40" si="0">SUM(D4:E4)</f>
        <v>7357</v>
      </c>
      <c r="G4" s="11">
        <v>3075.87</v>
      </c>
      <c r="H4" s="12">
        <v>2700</v>
      </c>
      <c r="I4" s="12">
        <v>787.2</v>
      </c>
      <c r="J4" s="13"/>
      <c r="K4" s="13"/>
      <c r="L4" s="12">
        <f>SUM(H4:K4)</f>
        <v>3487.2</v>
      </c>
      <c r="M4" s="12"/>
    </row>
    <row r="5" spans="1:13" x14ac:dyDescent="0.2">
      <c r="A5" s="7">
        <f>A4+1</f>
        <v>2</v>
      </c>
      <c r="B5" s="8" t="s">
        <v>64</v>
      </c>
      <c r="C5" s="9"/>
      <c r="D5" s="10">
        <v>6400</v>
      </c>
      <c r="E5" s="10">
        <v>2392.5</v>
      </c>
      <c r="F5" s="10">
        <f t="shared" si="0"/>
        <v>8792.5</v>
      </c>
      <c r="G5" s="11">
        <f>2546.46+1363.72</f>
        <v>3910.1800000000003</v>
      </c>
      <c r="H5" s="12">
        <v>2700</v>
      </c>
      <c r="I5" s="12">
        <v>640</v>
      </c>
      <c r="J5" s="13"/>
      <c r="K5" s="13"/>
      <c r="L5" s="12">
        <f t="shared" ref="L5:L40" si="1">SUM(H5:K5)</f>
        <v>3340</v>
      </c>
      <c r="M5" s="12"/>
    </row>
    <row r="6" spans="1:13" x14ac:dyDescent="0.2">
      <c r="A6" s="7">
        <f t="shared" ref="A6:A40" si="2">A5+1</f>
        <v>3</v>
      </c>
      <c r="B6" s="8" t="s">
        <v>65</v>
      </c>
      <c r="C6" s="9"/>
      <c r="D6" s="10">
        <v>6400</v>
      </c>
      <c r="E6" s="10">
        <v>1435.5</v>
      </c>
      <c r="F6" s="10">
        <f t="shared" si="0"/>
        <v>7835.5</v>
      </c>
      <c r="G6" s="11">
        <f>2573.42+818.23</f>
        <v>3391.65</v>
      </c>
      <c r="H6" s="12">
        <v>2700</v>
      </c>
      <c r="I6" s="12">
        <v>780.80000000000007</v>
      </c>
      <c r="J6" s="13"/>
      <c r="K6" s="13"/>
      <c r="L6" s="12">
        <f t="shared" si="1"/>
        <v>3480.8</v>
      </c>
      <c r="M6" s="12"/>
    </row>
    <row r="7" spans="1:13" x14ac:dyDescent="0.2">
      <c r="A7" s="7">
        <f t="shared" si="2"/>
        <v>4</v>
      </c>
      <c r="B7" s="8" t="s">
        <v>15</v>
      </c>
      <c r="C7" s="9"/>
      <c r="D7" s="10">
        <v>6400</v>
      </c>
      <c r="E7" s="10">
        <v>1435.5</v>
      </c>
      <c r="F7" s="10">
        <f t="shared" si="0"/>
        <v>7835.5</v>
      </c>
      <c r="G7" s="11">
        <f>2572.43+818.23</f>
        <v>3390.66</v>
      </c>
      <c r="H7" s="12">
        <v>2700</v>
      </c>
      <c r="I7" s="12">
        <v>1476</v>
      </c>
      <c r="J7" s="13"/>
      <c r="K7" s="13"/>
      <c r="L7" s="12">
        <f t="shared" si="1"/>
        <v>4176</v>
      </c>
      <c r="M7" s="12"/>
    </row>
    <row r="8" spans="1:13" x14ac:dyDescent="0.2">
      <c r="A8" s="7">
        <f t="shared" si="2"/>
        <v>5</v>
      </c>
      <c r="B8" s="8" t="s">
        <v>16</v>
      </c>
      <c r="C8" s="9"/>
      <c r="D8" s="10">
        <v>6400</v>
      </c>
      <c r="E8" s="10"/>
      <c r="F8" s="10">
        <f t="shared" si="0"/>
        <v>6400</v>
      </c>
      <c r="G8" s="11">
        <v>2613.7399999999998</v>
      </c>
      <c r="H8" s="12">
        <v>2700</v>
      </c>
      <c r="I8" s="12">
        <v>504</v>
      </c>
      <c r="J8" s="13"/>
      <c r="K8" s="13"/>
      <c r="L8" s="12">
        <f t="shared" si="1"/>
        <v>3204</v>
      </c>
      <c r="M8" s="12"/>
    </row>
    <row r="9" spans="1:13" x14ac:dyDescent="0.2">
      <c r="A9" s="7">
        <f t="shared" si="2"/>
        <v>6</v>
      </c>
      <c r="B9" s="8" t="s">
        <v>17</v>
      </c>
      <c r="C9" s="9"/>
      <c r="D9" s="10">
        <v>6400</v>
      </c>
      <c r="E9" s="10"/>
      <c r="F9" s="10">
        <f t="shared" si="0"/>
        <v>6400</v>
      </c>
      <c r="G9" s="11">
        <v>2456.8200000000002</v>
      </c>
      <c r="H9" s="12">
        <v>2700</v>
      </c>
      <c r="I9" s="12">
        <v>80</v>
      </c>
      <c r="J9" s="13"/>
      <c r="K9" s="13"/>
      <c r="L9" s="12">
        <f t="shared" si="1"/>
        <v>2780</v>
      </c>
      <c r="M9" s="12"/>
    </row>
    <row r="10" spans="1:13" x14ac:dyDescent="0.2">
      <c r="A10" s="7">
        <f t="shared" si="2"/>
        <v>7</v>
      </c>
      <c r="B10" s="8" t="s">
        <v>18</v>
      </c>
      <c r="C10" s="9"/>
      <c r="D10" s="10">
        <v>6400</v>
      </c>
      <c r="E10" s="10">
        <v>957</v>
      </c>
      <c r="F10" s="10">
        <f t="shared" si="0"/>
        <v>7357</v>
      </c>
      <c r="G10" s="11">
        <v>3170.34</v>
      </c>
      <c r="H10" s="12">
        <v>2700</v>
      </c>
      <c r="I10" s="12">
        <v>730.40000000000009</v>
      </c>
      <c r="J10" s="13"/>
      <c r="K10" s="13"/>
      <c r="L10" s="12">
        <f t="shared" si="1"/>
        <v>3430.4</v>
      </c>
      <c r="M10" s="12"/>
    </row>
    <row r="11" spans="1:13" x14ac:dyDescent="0.2">
      <c r="A11" s="7">
        <f t="shared" si="2"/>
        <v>8</v>
      </c>
      <c r="B11" s="8" t="s">
        <v>19</v>
      </c>
      <c r="C11" s="9"/>
      <c r="D11" s="10">
        <v>6400</v>
      </c>
      <c r="E11" s="10">
        <v>1435.5</v>
      </c>
      <c r="F11" s="10">
        <f t="shared" si="0"/>
        <v>7835.5</v>
      </c>
      <c r="G11" s="11">
        <f>2573.42+818.23</f>
        <v>3391.65</v>
      </c>
      <c r="H11" s="12">
        <v>2700</v>
      </c>
      <c r="I11" s="12">
        <v>940.80000000000007</v>
      </c>
      <c r="J11" s="13"/>
      <c r="K11" s="13"/>
      <c r="L11" s="12">
        <f t="shared" si="1"/>
        <v>3640.8</v>
      </c>
      <c r="M11" s="12">
        <v>199.84</v>
      </c>
    </row>
    <row r="12" spans="1:13" x14ac:dyDescent="0.2">
      <c r="A12" s="7">
        <f t="shared" si="2"/>
        <v>9</v>
      </c>
      <c r="B12" s="8" t="s">
        <v>72</v>
      </c>
      <c r="C12" s="9" t="s">
        <v>73</v>
      </c>
      <c r="D12" s="10">
        <v>6613.33</v>
      </c>
      <c r="E12" s="10"/>
      <c r="F12" s="10">
        <f t="shared" si="0"/>
        <v>6613.33</v>
      </c>
      <c r="G12" s="11">
        <v>2790.42</v>
      </c>
      <c r="H12" s="12">
        <v>2790</v>
      </c>
      <c r="I12" s="12">
        <v>56.800000000000004</v>
      </c>
      <c r="J12" s="13"/>
      <c r="K12" s="13"/>
      <c r="L12" s="12">
        <f t="shared" si="1"/>
        <v>2846.8</v>
      </c>
      <c r="M12" s="12"/>
    </row>
    <row r="13" spans="1:13" x14ac:dyDescent="0.2">
      <c r="A13" s="7">
        <f t="shared" si="2"/>
        <v>10</v>
      </c>
      <c r="B13" s="8" t="s">
        <v>21</v>
      </c>
      <c r="C13" s="9"/>
      <c r="D13" s="10">
        <v>6400</v>
      </c>
      <c r="E13" s="10"/>
      <c r="F13" s="10">
        <f t="shared" si="0"/>
        <v>6400</v>
      </c>
      <c r="G13" s="11">
        <v>2618.09</v>
      </c>
      <c r="H13" s="12">
        <v>2700</v>
      </c>
      <c r="I13" s="12">
        <v>276</v>
      </c>
      <c r="J13" s="13"/>
      <c r="K13" s="13"/>
      <c r="L13" s="12">
        <f t="shared" si="1"/>
        <v>2976</v>
      </c>
      <c r="M13" s="12"/>
    </row>
    <row r="14" spans="1:13" x14ac:dyDescent="0.2">
      <c r="A14" s="7">
        <f t="shared" si="2"/>
        <v>11</v>
      </c>
      <c r="B14" s="8" t="s">
        <v>22</v>
      </c>
      <c r="C14" s="9"/>
      <c r="D14" s="10">
        <v>6400</v>
      </c>
      <c r="E14" s="10">
        <v>1435.5</v>
      </c>
      <c r="F14" s="10">
        <f t="shared" si="0"/>
        <v>7835.5</v>
      </c>
      <c r="G14" s="11">
        <f>2608.8+818.23</f>
        <v>3427.03</v>
      </c>
      <c r="H14" s="12">
        <v>2700</v>
      </c>
      <c r="I14" s="12">
        <v>780</v>
      </c>
      <c r="J14" s="13"/>
      <c r="K14" s="13"/>
      <c r="L14" s="12">
        <f t="shared" si="1"/>
        <v>3480</v>
      </c>
      <c r="M14" s="12">
        <v>21.1</v>
      </c>
    </row>
    <row r="15" spans="1:13" x14ac:dyDescent="0.2">
      <c r="A15" s="7">
        <f t="shared" si="2"/>
        <v>12</v>
      </c>
      <c r="B15" s="8" t="s">
        <v>23</v>
      </c>
      <c r="C15" s="9"/>
      <c r="D15" s="10">
        <v>6400</v>
      </c>
      <c r="E15" s="10"/>
      <c r="F15" s="10">
        <f t="shared" si="0"/>
        <v>6400</v>
      </c>
      <c r="G15" s="11">
        <v>2613.7399999999998</v>
      </c>
      <c r="H15" s="12">
        <v>2700</v>
      </c>
      <c r="I15" s="12">
        <v>194.4</v>
      </c>
      <c r="J15" s="13"/>
      <c r="K15" s="13"/>
      <c r="L15" s="12">
        <f t="shared" si="1"/>
        <v>2894.4</v>
      </c>
      <c r="M15" s="12"/>
    </row>
    <row r="16" spans="1:13" x14ac:dyDescent="0.2">
      <c r="A16" s="7">
        <f t="shared" si="2"/>
        <v>13</v>
      </c>
      <c r="B16" s="8" t="s">
        <v>24</v>
      </c>
      <c r="C16" s="9"/>
      <c r="D16" s="10">
        <v>6400</v>
      </c>
      <c r="E16" s="10">
        <v>478.5</v>
      </c>
      <c r="F16" s="10">
        <f t="shared" si="0"/>
        <v>6878.5</v>
      </c>
      <c r="G16" s="11">
        <v>2914.48</v>
      </c>
      <c r="H16" s="12">
        <v>2700</v>
      </c>
      <c r="I16" s="12">
        <v>225.60000000000002</v>
      </c>
      <c r="J16" s="13"/>
      <c r="K16" s="13"/>
      <c r="L16" s="12">
        <f t="shared" si="1"/>
        <v>2925.6</v>
      </c>
      <c r="M16" s="12"/>
    </row>
    <row r="17" spans="1:13" x14ac:dyDescent="0.2">
      <c r="A17" s="7">
        <f t="shared" si="2"/>
        <v>14</v>
      </c>
      <c r="B17" s="8" t="s">
        <v>25</v>
      </c>
      <c r="C17" s="9"/>
      <c r="D17" s="10">
        <v>6400</v>
      </c>
      <c r="E17" s="10">
        <v>1435.5</v>
      </c>
      <c r="F17" s="10">
        <f t="shared" ref="F17" si="3">SUM(D17:E17)</f>
        <v>7835.5</v>
      </c>
      <c r="G17" s="11">
        <f>2058.33+846.94</f>
        <v>2905.27</v>
      </c>
      <c r="H17" s="12">
        <v>2700</v>
      </c>
      <c r="I17" s="12">
        <v>176</v>
      </c>
      <c r="J17" s="13"/>
      <c r="K17" s="13"/>
      <c r="L17" s="12">
        <f t="shared" si="1"/>
        <v>2876</v>
      </c>
      <c r="M17" s="12"/>
    </row>
    <row r="18" spans="1:13" x14ac:dyDescent="0.2">
      <c r="A18" s="7">
        <f t="shared" si="2"/>
        <v>15</v>
      </c>
      <c r="B18" s="8" t="s">
        <v>26</v>
      </c>
      <c r="C18" s="9"/>
      <c r="D18" s="10">
        <v>6400</v>
      </c>
      <c r="E18" s="10"/>
      <c r="F18" s="10">
        <f t="shared" si="0"/>
        <v>6400</v>
      </c>
      <c r="G18" s="11">
        <v>2613.7399999999998</v>
      </c>
      <c r="H18" s="12">
        <v>2700</v>
      </c>
      <c r="I18" s="12">
        <v>396</v>
      </c>
      <c r="J18" s="13"/>
      <c r="K18" s="13"/>
      <c r="L18" s="12">
        <f t="shared" si="1"/>
        <v>3096</v>
      </c>
      <c r="M18" s="12"/>
    </row>
    <row r="19" spans="1:13" x14ac:dyDescent="0.2">
      <c r="A19" s="7">
        <f t="shared" si="2"/>
        <v>16</v>
      </c>
      <c r="B19" s="8" t="s">
        <v>27</v>
      </c>
      <c r="C19" s="9"/>
      <c r="D19" s="10">
        <v>6400</v>
      </c>
      <c r="E19" s="10">
        <v>478.5</v>
      </c>
      <c r="F19" s="10">
        <f t="shared" si="0"/>
        <v>6878.5</v>
      </c>
      <c r="G19" s="11">
        <v>2911.16</v>
      </c>
      <c r="H19" s="12">
        <v>2700</v>
      </c>
      <c r="I19" s="12">
        <v>1168</v>
      </c>
      <c r="J19" s="13"/>
      <c r="K19" s="13"/>
      <c r="L19" s="12">
        <f t="shared" si="1"/>
        <v>3868</v>
      </c>
      <c r="M19" s="12"/>
    </row>
    <row r="20" spans="1:13" x14ac:dyDescent="0.2">
      <c r="A20" s="7">
        <f t="shared" si="2"/>
        <v>17</v>
      </c>
      <c r="B20" s="8" t="s">
        <v>28</v>
      </c>
      <c r="C20" s="9"/>
      <c r="D20" s="10">
        <v>6400</v>
      </c>
      <c r="E20" s="10">
        <v>957</v>
      </c>
      <c r="F20" s="10">
        <f t="shared" si="0"/>
        <v>7357</v>
      </c>
      <c r="G20" s="11">
        <v>3029.4</v>
      </c>
      <c r="H20" s="12">
        <v>2700</v>
      </c>
      <c r="I20" s="12">
        <v>1377.6000000000001</v>
      </c>
      <c r="J20" s="13"/>
      <c r="K20" s="13"/>
      <c r="L20" s="12">
        <f t="shared" si="1"/>
        <v>4077.6000000000004</v>
      </c>
      <c r="M20" s="12"/>
    </row>
    <row r="21" spans="1:13" x14ac:dyDescent="0.2">
      <c r="A21" s="7">
        <f t="shared" si="2"/>
        <v>18</v>
      </c>
      <c r="B21" s="8" t="s">
        <v>29</v>
      </c>
      <c r="C21" s="9"/>
      <c r="D21" s="10">
        <v>6400</v>
      </c>
      <c r="E21" s="10">
        <v>478.5</v>
      </c>
      <c r="F21" s="10">
        <f t="shared" si="0"/>
        <v>6878.5</v>
      </c>
      <c r="G21" s="11">
        <v>2913.03</v>
      </c>
      <c r="H21" s="12">
        <v>2700</v>
      </c>
      <c r="I21" s="12">
        <v>936</v>
      </c>
      <c r="J21" s="13"/>
      <c r="K21" s="13"/>
      <c r="L21" s="12">
        <f t="shared" si="1"/>
        <v>3636</v>
      </c>
      <c r="M21" s="12"/>
    </row>
    <row r="22" spans="1:13" x14ac:dyDescent="0.2">
      <c r="A22" s="7">
        <f t="shared" si="2"/>
        <v>19</v>
      </c>
      <c r="B22" s="8" t="s">
        <v>66</v>
      </c>
      <c r="C22" s="31"/>
      <c r="D22" s="10">
        <v>6400</v>
      </c>
      <c r="E22" s="10"/>
      <c r="F22" s="10">
        <f t="shared" si="0"/>
        <v>6400</v>
      </c>
      <c r="G22" s="11">
        <v>2709.44</v>
      </c>
      <c r="H22" s="12">
        <v>2700</v>
      </c>
      <c r="I22" s="12">
        <v>265.60000000000002</v>
      </c>
      <c r="J22" s="13"/>
      <c r="K22" s="13">
        <v>-150</v>
      </c>
      <c r="L22" s="12">
        <f t="shared" si="1"/>
        <v>2815.6</v>
      </c>
      <c r="M22" s="12"/>
    </row>
    <row r="23" spans="1:13" x14ac:dyDescent="0.2">
      <c r="A23" s="7">
        <f t="shared" si="2"/>
        <v>20</v>
      </c>
      <c r="B23" s="8" t="s">
        <v>31</v>
      </c>
      <c r="C23" s="9"/>
      <c r="D23" s="10">
        <v>6400</v>
      </c>
      <c r="E23" s="10"/>
      <c r="F23" s="10">
        <f t="shared" ref="F23" si="4">SUM(D23:E23)</f>
        <v>6400</v>
      </c>
      <c r="G23" s="11">
        <v>2442.41</v>
      </c>
      <c r="H23" s="12">
        <v>2700</v>
      </c>
      <c r="I23" s="12">
        <v>204.8</v>
      </c>
      <c r="J23" s="13"/>
      <c r="K23" s="13"/>
      <c r="L23" s="12">
        <f t="shared" si="1"/>
        <v>2904.8</v>
      </c>
      <c r="M23" s="12"/>
    </row>
    <row r="24" spans="1:13" x14ac:dyDescent="0.2">
      <c r="A24" s="7">
        <f t="shared" si="2"/>
        <v>21</v>
      </c>
      <c r="B24" s="8" t="s">
        <v>32</v>
      </c>
      <c r="C24" s="9"/>
      <c r="D24" s="10">
        <v>6400</v>
      </c>
      <c r="E24" s="10">
        <v>2105.4</v>
      </c>
      <c r="F24" s="10">
        <f t="shared" si="0"/>
        <v>8505.4</v>
      </c>
      <c r="G24" s="11">
        <v>3788.94</v>
      </c>
      <c r="H24" s="12">
        <v>2700</v>
      </c>
      <c r="I24" s="12">
        <v>320</v>
      </c>
      <c r="J24" s="13"/>
      <c r="K24" s="13"/>
      <c r="L24" s="12">
        <f t="shared" si="1"/>
        <v>3020</v>
      </c>
      <c r="M24" s="12"/>
    </row>
    <row r="25" spans="1:13" x14ac:dyDescent="0.2">
      <c r="A25" s="7">
        <f t="shared" si="2"/>
        <v>22</v>
      </c>
      <c r="B25" s="8" t="s">
        <v>33</v>
      </c>
      <c r="C25" s="9"/>
      <c r="D25" s="10">
        <v>6400</v>
      </c>
      <c r="E25" s="10"/>
      <c r="F25" s="10">
        <f t="shared" si="0"/>
        <v>6400</v>
      </c>
      <c r="G25" s="11">
        <v>2415.56</v>
      </c>
      <c r="H25" s="12">
        <v>2700</v>
      </c>
      <c r="I25" s="12">
        <v>584</v>
      </c>
      <c r="J25" s="13"/>
      <c r="K25" s="13"/>
      <c r="L25" s="12">
        <f t="shared" si="1"/>
        <v>3284</v>
      </c>
      <c r="M25" s="12"/>
    </row>
    <row r="26" spans="1:13" x14ac:dyDescent="0.2">
      <c r="A26" s="7">
        <f t="shared" si="2"/>
        <v>23</v>
      </c>
      <c r="B26" s="8" t="s">
        <v>34</v>
      </c>
      <c r="C26" s="9"/>
      <c r="D26" s="10">
        <v>6400</v>
      </c>
      <c r="E26" s="10"/>
      <c r="F26" s="10">
        <f t="shared" si="0"/>
        <v>6400</v>
      </c>
      <c r="G26" s="11">
        <v>2361.44</v>
      </c>
      <c r="H26" s="12">
        <v>2700</v>
      </c>
      <c r="I26" s="12">
        <v>340.8</v>
      </c>
      <c r="J26" s="13"/>
      <c r="K26" s="13"/>
      <c r="L26" s="12">
        <f t="shared" si="1"/>
        <v>3040.8</v>
      </c>
      <c r="M26" s="12"/>
    </row>
    <row r="27" spans="1:13" x14ac:dyDescent="0.2">
      <c r="A27" s="7">
        <f t="shared" si="2"/>
        <v>24</v>
      </c>
      <c r="B27" s="8" t="s">
        <v>35</v>
      </c>
      <c r="C27" s="9"/>
      <c r="D27" s="10">
        <v>6400</v>
      </c>
      <c r="E27" s="10">
        <v>1148.4000000000001</v>
      </c>
      <c r="F27" s="10">
        <f t="shared" si="0"/>
        <v>7548.4</v>
      </c>
      <c r="G27" s="11">
        <v>3110.92</v>
      </c>
      <c r="H27" s="12">
        <v>2700</v>
      </c>
      <c r="I27" s="12">
        <v>608</v>
      </c>
      <c r="J27" s="13"/>
      <c r="K27" s="13"/>
      <c r="L27" s="12">
        <f t="shared" si="1"/>
        <v>3308</v>
      </c>
      <c r="M27" s="12"/>
    </row>
    <row r="28" spans="1:13" x14ac:dyDescent="0.2">
      <c r="A28" s="7">
        <f t="shared" si="2"/>
        <v>25</v>
      </c>
      <c r="B28" s="8" t="s">
        <v>36</v>
      </c>
      <c r="C28" s="9"/>
      <c r="D28" s="10">
        <v>6400</v>
      </c>
      <c r="E28" s="10">
        <v>478.5</v>
      </c>
      <c r="F28" s="10">
        <f t="shared" si="0"/>
        <v>6878.5</v>
      </c>
      <c r="G28" s="11">
        <f>2322.98+580.75</f>
        <v>2903.73</v>
      </c>
      <c r="H28" s="12">
        <v>2700</v>
      </c>
      <c r="I28" s="12">
        <v>511.20000000000005</v>
      </c>
      <c r="J28" s="13"/>
      <c r="K28" s="13"/>
      <c r="L28" s="12">
        <f t="shared" si="1"/>
        <v>3211.2</v>
      </c>
      <c r="M28" s="12"/>
    </row>
    <row r="29" spans="1:13" x14ac:dyDescent="0.2">
      <c r="A29" s="7">
        <f t="shared" si="2"/>
        <v>26</v>
      </c>
      <c r="B29" s="8" t="s">
        <v>37</v>
      </c>
      <c r="C29" s="9"/>
      <c r="D29" s="10">
        <v>6400</v>
      </c>
      <c r="E29" s="14"/>
      <c r="F29" s="10">
        <f t="shared" si="0"/>
        <v>6400</v>
      </c>
      <c r="G29" s="11">
        <v>2611.79</v>
      </c>
      <c r="H29" s="12">
        <v>2700</v>
      </c>
      <c r="I29" s="12">
        <v>312</v>
      </c>
      <c r="J29" s="13"/>
      <c r="K29" s="13"/>
      <c r="L29" s="12">
        <f t="shared" si="1"/>
        <v>3012</v>
      </c>
      <c r="M29" s="12"/>
    </row>
    <row r="30" spans="1:13" x14ac:dyDescent="0.2">
      <c r="A30" s="7">
        <f t="shared" si="2"/>
        <v>27</v>
      </c>
      <c r="B30" s="8" t="s">
        <v>38</v>
      </c>
      <c r="C30" s="9"/>
      <c r="D30" s="10">
        <v>6400</v>
      </c>
      <c r="E30" s="10">
        <v>957</v>
      </c>
      <c r="F30" s="10">
        <f t="shared" si="0"/>
        <v>7357</v>
      </c>
      <c r="G30" s="11">
        <v>3166.73</v>
      </c>
      <c r="H30" s="12">
        <v>2700</v>
      </c>
      <c r="I30" s="12">
        <v>590.4</v>
      </c>
      <c r="J30" s="13"/>
      <c r="K30" s="13"/>
      <c r="L30" s="12">
        <f t="shared" si="1"/>
        <v>3290.4</v>
      </c>
      <c r="M30" s="12"/>
    </row>
    <row r="31" spans="1:13" x14ac:dyDescent="0.2">
      <c r="A31" s="7">
        <f t="shared" si="2"/>
        <v>28</v>
      </c>
      <c r="B31" s="8" t="s">
        <v>39</v>
      </c>
      <c r="C31" s="9"/>
      <c r="D31" s="10">
        <v>6400</v>
      </c>
      <c r="E31" s="10">
        <v>478.5</v>
      </c>
      <c r="F31" s="10">
        <f t="shared" si="0"/>
        <v>6878.5</v>
      </c>
      <c r="G31" s="11">
        <v>2907.46</v>
      </c>
      <c r="H31" s="12">
        <v>2700</v>
      </c>
      <c r="I31" s="12">
        <v>140.80000000000001</v>
      </c>
      <c r="J31" s="13"/>
      <c r="K31" s="13"/>
      <c r="L31" s="12">
        <f t="shared" si="1"/>
        <v>2840.8</v>
      </c>
      <c r="M31" s="12"/>
    </row>
    <row r="32" spans="1:13" x14ac:dyDescent="0.2">
      <c r="A32" s="7">
        <f t="shared" si="2"/>
        <v>29</v>
      </c>
      <c r="B32" s="8" t="s">
        <v>40</v>
      </c>
      <c r="C32" s="9"/>
      <c r="D32" s="10">
        <v>6400</v>
      </c>
      <c r="E32" s="10"/>
      <c r="F32" s="10">
        <f t="shared" si="0"/>
        <v>6400</v>
      </c>
      <c r="G32" s="11">
        <v>2476.87</v>
      </c>
      <c r="H32" s="12">
        <v>2700</v>
      </c>
      <c r="I32" s="12">
        <v>584</v>
      </c>
      <c r="J32" s="13"/>
      <c r="K32" s="13"/>
      <c r="L32" s="12">
        <f t="shared" si="1"/>
        <v>3284</v>
      </c>
      <c r="M32" s="12"/>
    </row>
    <row r="33" spans="1:13" x14ac:dyDescent="0.2">
      <c r="A33" s="7">
        <f t="shared" si="2"/>
        <v>30</v>
      </c>
      <c r="B33" s="8" t="s">
        <v>67</v>
      </c>
      <c r="C33" s="31"/>
      <c r="D33" s="10">
        <v>6400</v>
      </c>
      <c r="E33" s="10"/>
      <c r="F33" s="10">
        <f t="shared" si="0"/>
        <v>6400</v>
      </c>
      <c r="G33" s="11">
        <v>2709.44</v>
      </c>
      <c r="H33" s="12">
        <v>2700</v>
      </c>
      <c r="I33" s="12">
        <v>390.40000000000003</v>
      </c>
      <c r="J33" s="13"/>
      <c r="K33" s="13"/>
      <c r="L33" s="12">
        <f t="shared" si="1"/>
        <v>3090.4</v>
      </c>
      <c r="M33" s="12"/>
    </row>
    <row r="34" spans="1:13" x14ac:dyDescent="0.2">
      <c r="A34" s="7">
        <f t="shared" si="2"/>
        <v>31</v>
      </c>
      <c r="B34" s="8" t="s">
        <v>41</v>
      </c>
      <c r="C34" s="9"/>
      <c r="D34" s="10">
        <v>6400</v>
      </c>
      <c r="E34" s="10">
        <v>1148.4000000000001</v>
      </c>
      <c r="F34" s="10">
        <f t="shared" si="0"/>
        <v>7548.4</v>
      </c>
      <c r="G34" s="11">
        <v>3270.43</v>
      </c>
      <c r="H34" s="12">
        <v>2700</v>
      </c>
      <c r="I34" s="12">
        <v>1232</v>
      </c>
      <c r="J34" s="13"/>
      <c r="K34" s="13"/>
      <c r="L34" s="12">
        <f t="shared" si="1"/>
        <v>3932</v>
      </c>
      <c r="M34" s="12"/>
    </row>
    <row r="35" spans="1:13" x14ac:dyDescent="0.2">
      <c r="A35" s="7">
        <f t="shared" si="2"/>
        <v>32</v>
      </c>
      <c r="B35" s="8" t="s">
        <v>42</v>
      </c>
      <c r="C35" s="9"/>
      <c r="D35" s="10">
        <v>6400</v>
      </c>
      <c r="E35" s="10">
        <v>957</v>
      </c>
      <c r="F35" s="10">
        <f t="shared" si="0"/>
        <v>7357</v>
      </c>
      <c r="G35" s="11">
        <v>3166.73</v>
      </c>
      <c r="H35" s="12">
        <v>2700</v>
      </c>
      <c r="I35" s="12">
        <v>374.40000000000003</v>
      </c>
      <c r="J35" s="13"/>
      <c r="K35" s="13"/>
      <c r="L35" s="12">
        <f t="shared" si="1"/>
        <v>3074.4</v>
      </c>
      <c r="M35" s="12"/>
    </row>
    <row r="36" spans="1:13" x14ac:dyDescent="0.2">
      <c r="A36" s="7">
        <f t="shared" si="2"/>
        <v>33</v>
      </c>
      <c r="B36" s="16" t="s">
        <v>43</v>
      </c>
      <c r="C36" s="9"/>
      <c r="D36" s="10">
        <v>6400</v>
      </c>
      <c r="E36" s="10"/>
      <c r="F36" s="10">
        <f t="shared" si="0"/>
        <v>6400</v>
      </c>
      <c r="G36" s="11">
        <v>2618.09</v>
      </c>
      <c r="H36" s="12">
        <v>2700</v>
      </c>
      <c r="I36" s="12">
        <v>1289.6000000000001</v>
      </c>
      <c r="J36" s="13"/>
      <c r="K36" s="13"/>
      <c r="L36" s="12">
        <f t="shared" si="1"/>
        <v>3989.6000000000004</v>
      </c>
      <c r="M36" s="12"/>
    </row>
    <row r="37" spans="1:13" x14ac:dyDescent="0.2">
      <c r="A37" s="7">
        <f t="shared" si="2"/>
        <v>34</v>
      </c>
      <c r="B37" s="16" t="s">
        <v>44</v>
      </c>
      <c r="C37" s="9"/>
      <c r="D37" s="10">
        <v>6400</v>
      </c>
      <c r="E37" s="10">
        <v>478.5</v>
      </c>
      <c r="F37" s="10">
        <f t="shared" si="0"/>
        <v>6878.5</v>
      </c>
      <c r="G37" s="11">
        <v>2755.89</v>
      </c>
      <c r="H37" s="12">
        <v>2700</v>
      </c>
      <c r="I37" s="12">
        <v>195.20000000000002</v>
      </c>
      <c r="J37" s="13"/>
      <c r="K37" s="13"/>
      <c r="L37" s="12">
        <f t="shared" si="1"/>
        <v>2895.2</v>
      </c>
      <c r="M37" s="12"/>
    </row>
    <row r="38" spans="1:13" x14ac:dyDescent="0.2">
      <c r="A38" s="7">
        <f t="shared" si="2"/>
        <v>35</v>
      </c>
      <c r="B38" s="16" t="s">
        <v>45</v>
      </c>
      <c r="C38" s="9"/>
      <c r="D38" s="10">
        <v>6400</v>
      </c>
      <c r="E38" s="10">
        <v>1626.9</v>
      </c>
      <c r="F38" s="10">
        <f t="shared" si="0"/>
        <v>8026.9</v>
      </c>
      <c r="G38" s="11">
        <f>2567.62+927.33</f>
        <v>3494.95</v>
      </c>
      <c r="H38" s="12">
        <v>2700</v>
      </c>
      <c r="I38" s="12">
        <v>576</v>
      </c>
      <c r="J38" s="13"/>
      <c r="K38" s="13"/>
      <c r="L38" s="12">
        <f t="shared" si="1"/>
        <v>3276</v>
      </c>
      <c r="M38" s="12"/>
    </row>
    <row r="39" spans="1:13" x14ac:dyDescent="0.2">
      <c r="A39" s="7">
        <f t="shared" si="2"/>
        <v>36</v>
      </c>
      <c r="B39" s="16" t="s">
        <v>46</v>
      </c>
      <c r="C39" s="9"/>
      <c r="D39" s="10">
        <v>6400</v>
      </c>
      <c r="E39" s="10"/>
      <c r="F39" s="10">
        <f t="shared" si="0"/>
        <v>6400</v>
      </c>
      <c r="G39" s="11">
        <v>2452.17</v>
      </c>
      <c r="H39" s="12">
        <v>2700</v>
      </c>
      <c r="I39" s="12">
        <v>364.8</v>
      </c>
      <c r="J39" s="13"/>
      <c r="K39" s="13"/>
      <c r="L39" s="12">
        <f t="shared" si="1"/>
        <v>3064.8</v>
      </c>
      <c r="M39" s="12"/>
    </row>
    <row r="40" spans="1:13" x14ac:dyDescent="0.2">
      <c r="A40" s="7">
        <f t="shared" si="2"/>
        <v>37</v>
      </c>
      <c r="B40" s="16" t="s">
        <v>48</v>
      </c>
      <c r="C40" s="9"/>
      <c r="D40" s="10">
        <v>6400</v>
      </c>
      <c r="E40" s="10">
        <v>478.5</v>
      </c>
      <c r="F40" s="10">
        <f t="shared" si="0"/>
        <v>6878.5</v>
      </c>
      <c r="G40" s="11">
        <v>2861.8</v>
      </c>
      <c r="H40" s="12">
        <v>2700</v>
      </c>
      <c r="I40" s="12">
        <v>292.8</v>
      </c>
      <c r="J40" s="13"/>
      <c r="K40" s="13"/>
      <c r="L40" s="12">
        <f t="shared" si="1"/>
        <v>2992.8</v>
      </c>
      <c r="M40" s="12"/>
    </row>
    <row r="41" spans="1:13" x14ac:dyDescent="0.2">
      <c r="E41" s="17"/>
      <c r="I41" s="17"/>
      <c r="J41" s="17"/>
      <c r="K41" s="17"/>
      <c r="L41" s="17"/>
      <c r="M41" s="17"/>
    </row>
    <row r="44" spans="1:13" x14ac:dyDescent="0.2">
      <c r="A44" t="s">
        <v>49</v>
      </c>
      <c r="B44" t="s">
        <v>50</v>
      </c>
    </row>
    <row r="45" spans="1:13" x14ac:dyDescent="0.2">
      <c r="B45" t="s">
        <v>51</v>
      </c>
    </row>
    <row r="46" spans="1:13" x14ac:dyDescent="0.2">
      <c r="B46" t="s">
        <v>52</v>
      </c>
    </row>
    <row r="47" spans="1:13" x14ac:dyDescent="0.2">
      <c r="B47" t="s">
        <v>53</v>
      </c>
    </row>
    <row r="48" spans="1:13" x14ac:dyDescent="0.2">
      <c r="B48" t="s">
        <v>54</v>
      </c>
    </row>
    <row r="49" spans="2:2" x14ac:dyDescent="0.2">
      <c r="B49" t="s">
        <v>55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FFBC4-D821-4612-94A5-04AC63ADA991}">
  <dimension ref="A1:M49"/>
  <sheetViews>
    <sheetView zoomScale="93" zoomScaleNormal="93" workbookViewId="0">
      <selection activeCell="M14" sqref="M14"/>
    </sheetView>
  </sheetViews>
  <sheetFormatPr defaultRowHeight="12.75" x14ac:dyDescent="0.2"/>
  <cols>
    <col min="1" max="1" width="8.140625" customWidth="1"/>
    <col min="2" max="2" width="22.85546875" customWidth="1"/>
    <col min="3" max="3" width="11.85546875" hidden="1" customWidth="1"/>
    <col min="4" max="4" width="15.5703125" customWidth="1"/>
    <col min="5" max="5" width="11.28515625" customWidth="1"/>
    <col min="6" max="6" width="10.42578125" customWidth="1"/>
    <col min="7" max="7" width="11.85546875" customWidth="1"/>
    <col min="8" max="8" width="12.5703125" customWidth="1"/>
    <col min="9" max="9" width="11.28515625" customWidth="1"/>
    <col min="10" max="10" width="11.140625" customWidth="1"/>
    <col min="11" max="11" width="11.28515625" customWidth="1"/>
    <col min="12" max="12" width="12.7109375" customWidth="1"/>
    <col min="15" max="1026" width="8.7109375" customWidth="1"/>
  </cols>
  <sheetData>
    <row r="1" spans="1:13" x14ac:dyDescent="0.2">
      <c r="A1" s="32" t="s">
        <v>74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3" spans="1:13" ht="100.5" customHeight="1" x14ac:dyDescent="0.2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1" t="s">
        <v>5</v>
      </c>
      <c r="G3" s="3" t="s">
        <v>6</v>
      </c>
      <c r="H3" s="4" t="s">
        <v>7</v>
      </c>
      <c r="I3" s="4" t="s">
        <v>8</v>
      </c>
      <c r="J3" s="4" t="s">
        <v>75</v>
      </c>
      <c r="K3" s="4" t="s">
        <v>9</v>
      </c>
      <c r="L3" s="5" t="s">
        <v>10</v>
      </c>
      <c r="M3" s="6" t="s">
        <v>11</v>
      </c>
    </row>
    <row r="4" spans="1:13" x14ac:dyDescent="0.2">
      <c r="A4" s="7">
        <v>1</v>
      </c>
      <c r="B4" s="8" t="s">
        <v>12</v>
      </c>
      <c r="C4" s="9"/>
      <c r="D4" s="10">
        <v>6400</v>
      </c>
      <c r="E4" s="10">
        <v>957</v>
      </c>
      <c r="F4" s="10">
        <f t="shared" ref="F4:F40" si="0">SUM(D4:E4)</f>
        <v>7357</v>
      </c>
      <c r="G4" s="11">
        <v>3075.87</v>
      </c>
      <c r="H4" s="12">
        <v>2700</v>
      </c>
      <c r="I4" s="12">
        <v>98.4</v>
      </c>
      <c r="J4" s="13"/>
      <c r="K4" s="13"/>
      <c r="L4" s="12">
        <f>SUM(H4:K4)</f>
        <v>2798.4</v>
      </c>
      <c r="M4" s="12"/>
    </row>
    <row r="5" spans="1:13" x14ac:dyDescent="0.2">
      <c r="A5" s="7">
        <f>A4+1</f>
        <v>2</v>
      </c>
      <c r="B5" s="8" t="s">
        <v>64</v>
      </c>
      <c r="C5" s="9"/>
      <c r="D5" s="10">
        <v>6400</v>
      </c>
      <c r="E5" s="10">
        <v>2392.5</v>
      </c>
      <c r="F5" s="10">
        <f t="shared" si="0"/>
        <v>8792.5</v>
      </c>
      <c r="G5" s="11">
        <f>2546.46+1363.72</f>
        <v>3910.1800000000003</v>
      </c>
      <c r="H5" s="12">
        <v>2700</v>
      </c>
      <c r="I5" s="12">
        <v>352</v>
      </c>
      <c r="J5" s="13"/>
      <c r="K5" s="13"/>
      <c r="L5" s="12">
        <f t="shared" ref="L5:L40" si="1">SUM(H5:K5)</f>
        <v>3052</v>
      </c>
      <c r="M5" s="12"/>
    </row>
    <row r="6" spans="1:13" x14ac:dyDescent="0.2">
      <c r="A6" s="7">
        <f t="shared" ref="A6:A40" si="2">A5+1</f>
        <v>3</v>
      </c>
      <c r="B6" s="8" t="s">
        <v>65</v>
      </c>
      <c r="C6" s="9"/>
      <c r="D6" s="10">
        <v>6400</v>
      </c>
      <c r="E6" s="10">
        <v>1435.5</v>
      </c>
      <c r="F6" s="10">
        <f t="shared" si="0"/>
        <v>7835.5</v>
      </c>
      <c r="G6" s="11">
        <f>2573.42+818.23</f>
        <v>3391.65</v>
      </c>
      <c r="H6" s="12">
        <v>2700</v>
      </c>
      <c r="I6" s="12">
        <v>341.6</v>
      </c>
      <c r="J6" s="13"/>
      <c r="K6" s="13">
        <v>-50</v>
      </c>
      <c r="L6" s="12">
        <f t="shared" si="1"/>
        <v>2991.6</v>
      </c>
      <c r="M6" s="12"/>
    </row>
    <row r="7" spans="1:13" x14ac:dyDescent="0.2">
      <c r="A7" s="7">
        <f t="shared" si="2"/>
        <v>4</v>
      </c>
      <c r="B7" s="8" t="s">
        <v>15</v>
      </c>
      <c r="C7" s="9"/>
      <c r="D7" s="10">
        <v>6400</v>
      </c>
      <c r="E7" s="10">
        <v>1435.5</v>
      </c>
      <c r="F7" s="10">
        <f t="shared" si="0"/>
        <v>7835.5</v>
      </c>
      <c r="G7" s="11">
        <f>2572.43+818.23</f>
        <v>3390.66</v>
      </c>
      <c r="H7" s="12">
        <v>2700</v>
      </c>
      <c r="I7" s="12">
        <v>688.80000000000007</v>
      </c>
      <c r="J7" s="13"/>
      <c r="K7" s="13"/>
      <c r="L7" s="12">
        <f t="shared" si="1"/>
        <v>3388.8</v>
      </c>
      <c r="M7" s="12">
        <v>30.55</v>
      </c>
    </row>
    <row r="8" spans="1:13" x14ac:dyDescent="0.2">
      <c r="A8" s="7">
        <f t="shared" si="2"/>
        <v>5</v>
      </c>
      <c r="B8" s="8" t="s">
        <v>16</v>
      </c>
      <c r="C8" s="9"/>
      <c r="D8" s="10">
        <v>6400</v>
      </c>
      <c r="E8" s="10"/>
      <c r="F8" s="10">
        <f t="shared" si="0"/>
        <v>6400</v>
      </c>
      <c r="G8" s="11">
        <v>2613.7399999999998</v>
      </c>
      <c r="H8" s="12">
        <v>2700</v>
      </c>
      <c r="I8" s="12">
        <v>72</v>
      </c>
      <c r="J8" s="13"/>
      <c r="K8" s="13"/>
      <c r="L8" s="12">
        <f t="shared" si="1"/>
        <v>2772</v>
      </c>
      <c r="M8" s="12"/>
    </row>
    <row r="9" spans="1:13" x14ac:dyDescent="0.2">
      <c r="A9" s="7">
        <f t="shared" si="2"/>
        <v>6</v>
      </c>
      <c r="B9" s="8" t="s">
        <v>17</v>
      </c>
      <c r="C9" s="9"/>
      <c r="D9" s="10">
        <v>6400</v>
      </c>
      <c r="E9" s="10"/>
      <c r="F9" s="10">
        <f t="shared" si="0"/>
        <v>6400</v>
      </c>
      <c r="G9" s="11">
        <v>2456.8200000000002</v>
      </c>
      <c r="H9" s="12">
        <v>2700</v>
      </c>
      <c r="I9" s="12">
        <v>24</v>
      </c>
      <c r="J9" s="13"/>
      <c r="K9" s="13"/>
      <c r="L9" s="12">
        <f t="shared" si="1"/>
        <v>2724</v>
      </c>
      <c r="M9" s="12"/>
    </row>
    <row r="10" spans="1:13" x14ac:dyDescent="0.2">
      <c r="A10" s="7">
        <f t="shared" si="2"/>
        <v>7</v>
      </c>
      <c r="B10" s="8" t="s">
        <v>18</v>
      </c>
      <c r="C10" s="9"/>
      <c r="D10" s="10">
        <v>6400</v>
      </c>
      <c r="E10" s="10">
        <v>957</v>
      </c>
      <c r="F10" s="10">
        <f t="shared" si="0"/>
        <v>7357</v>
      </c>
      <c r="G10" s="11">
        <v>3170.34</v>
      </c>
      <c r="H10" s="12">
        <v>2700</v>
      </c>
      <c r="I10" s="12">
        <v>332</v>
      </c>
      <c r="J10" s="13"/>
      <c r="K10" s="13"/>
      <c r="L10" s="12">
        <f t="shared" si="1"/>
        <v>3032</v>
      </c>
      <c r="M10" s="12"/>
    </row>
    <row r="11" spans="1:13" x14ac:dyDescent="0.2">
      <c r="A11" s="7">
        <f t="shared" si="2"/>
        <v>8</v>
      </c>
      <c r="B11" s="8" t="s">
        <v>19</v>
      </c>
      <c r="C11" s="9"/>
      <c r="D11" s="10">
        <v>6400</v>
      </c>
      <c r="E11" s="10">
        <v>1435.5</v>
      </c>
      <c r="F11" s="10">
        <f t="shared" si="0"/>
        <v>7835.5</v>
      </c>
      <c r="G11" s="11">
        <f>2573.42+818.23</f>
        <v>3391.65</v>
      </c>
      <c r="H11" s="12">
        <v>2700</v>
      </c>
      <c r="I11" s="12">
        <v>627.20000000000005</v>
      </c>
      <c r="J11" s="13"/>
      <c r="K11" s="13"/>
      <c r="L11" s="12">
        <f t="shared" si="1"/>
        <v>3327.2</v>
      </c>
      <c r="M11" s="12"/>
    </row>
    <row r="12" spans="1:13" x14ac:dyDescent="0.2">
      <c r="A12" s="7">
        <f t="shared" si="2"/>
        <v>9</v>
      </c>
      <c r="B12" s="8" t="s">
        <v>72</v>
      </c>
      <c r="C12" s="9"/>
      <c r="D12" s="10">
        <v>6400</v>
      </c>
      <c r="E12" s="10"/>
      <c r="F12" s="10">
        <f t="shared" si="0"/>
        <v>6400</v>
      </c>
      <c r="G12" s="11">
        <v>2709.44</v>
      </c>
      <c r="H12" s="12">
        <v>2790</v>
      </c>
      <c r="I12" s="12">
        <v>170.4</v>
      </c>
      <c r="J12" s="13"/>
      <c r="K12" s="13"/>
      <c r="L12" s="12">
        <f t="shared" si="1"/>
        <v>2960.4</v>
      </c>
      <c r="M12" s="12"/>
    </row>
    <row r="13" spans="1:13" x14ac:dyDescent="0.2">
      <c r="A13" s="7">
        <f t="shared" si="2"/>
        <v>10</v>
      </c>
      <c r="B13" s="8" t="s">
        <v>21</v>
      </c>
      <c r="C13" s="9"/>
      <c r="D13" s="10">
        <v>6400</v>
      </c>
      <c r="E13" s="10"/>
      <c r="F13" s="10">
        <f t="shared" si="0"/>
        <v>6400</v>
      </c>
      <c r="G13" s="11">
        <v>2618.09</v>
      </c>
      <c r="H13" s="12">
        <v>2700</v>
      </c>
      <c r="I13" s="12">
        <v>128.80000000000001</v>
      </c>
      <c r="J13" s="13"/>
      <c r="K13" s="13"/>
      <c r="L13" s="12">
        <f t="shared" si="1"/>
        <v>2828.8</v>
      </c>
      <c r="M13" s="12"/>
    </row>
    <row r="14" spans="1:13" x14ac:dyDescent="0.2">
      <c r="A14" s="7">
        <f t="shared" si="2"/>
        <v>11</v>
      </c>
      <c r="B14" s="8" t="s">
        <v>22</v>
      </c>
      <c r="C14" s="9"/>
      <c r="D14" s="10">
        <v>6400</v>
      </c>
      <c r="E14" s="10">
        <v>1435.5</v>
      </c>
      <c r="F14" s="10">
        <f t="shared" si="0"/>
        <v>7835.5</v>
      </c>
      <c r="G14" s="11">
        <f>2608.8+818.23</f>
        <v>3427.03</v>
      </c>
      <c r="H14" s="12">
        <v>2700</v>
      </c>
      <c r="I14" s="12">
        <v>156</v>
      </c>
      <c r="J14" s="13"/>
      <c r="K14" s="13"/>
      <c r="L14" s="12">
        <f t="shared" si="1"/>
        <v>2856</v>
      </c>
      <c r="M14" s="12">
        <v>682.75</v>
      </c>
    </row>
    <row r="15" spans="1:13" x14ac:dyDescent="0.2">
      <c r="A15" s="7">
        <f t="shared" si="2"/>
        <v>12</v>
      </c>
      <c r="B15" s="8" t="s">
        <v>23</v>
      </c>
      <c r="C15" s="9"/>
      <c r="D15" s="10">
        <v>6400</v>
      </c>
      <c r="E15" s="10"/>
      <c r="F15" s="10">
        <f t="shared" si="0"/>
        <v>6400</v>
      </c>
      <c r="G15" s="11">
        <v>2613.7399999999998</v>
      </c>
      <c r="H15" s="12">
        <v>2700</v>
      </c>
      <c r="I15" s="12">
        <v>43.2</v>
      </c>
      <c r="J15" s="13"/>
      <c r="K15" s="13"/>
      <c r="L15" s="12">
        <f t="shared" si="1"/>
        <v>2743.2</v>
      </c>
      <c r="M15" s="12"/>
    </row>
    <row r="16" spans="1:13" x14ac:dyDescent="0.2">
      <c r="A16" s="7">
        <f t="shared" si="2"/>
        <v>13</v>
      </c>
      <c r="B16" s="8" t="s">
        <v>24</v>
      </c>
      <c r="C16" s="9"/>
      <c r="D16" s="10">
        <v>6400</v>
      </c>
      <c r="E16" s="10">
        <v>478.5</v>
      </c>
      <c r="F16" s="10">
        <f t="shared" si="0"/>
        <v>6878.5</v>
      </c>
      <c r="G16" s="11">
        <v>2914.48</v>
      </c>
      <c r="H16" s="12">
        <v>2700</v>
      </c>
      <c r="I16" s="12">
        <v>112.80000000000001</v>
      </c>
      <c r="J16" s="13"/>
      <c r="K16" s="13"/>
      <c r="L16" s="12">
        <f t="shared" si="1"/>
        <v>2812.8</v>
      </c>
      <c r="M16" s="12"/>
    </row>
    <row r="17" spans="1:13" x14ac:dyDescent="0.2">
      <c r="A17" s="7">
        <f t="shared" si="2"/>
        <v>14</v>
      </c>
      <c r="B17" s="8" t="s">
        <v>25</v>
      </c>
      <c r="C17" s="9"/>
      <c r="D17" s="10">
        <v>6400</v>
      </c>
      <c r="E17" s="10">
        <v>1435.5</v>
      </c>
      <c r="F17" s="10">
        <f t="shared" ref="F17" si="3">SUM(D17:E17)</f>
        <v>7835.5</v>
      </c>
      <c r="G17" s="11">
        <f>2058.33+846.94</f>
        <v>2905.27</v>
      </c>
      <c r="H17" s="12">
        <v>2700</v>
      </c>
      <c r="I17" s="12">
        <v>114.4</v>
      </c>
      <c r="J17" s="13"/>
      <c r="K17" s="13"/>
      <c r="L17" s="12">
        <f t="shared" si="1"/>
        <v>2814.4</v>
      </c>
      <c r="M17" s="12"/>
    </row>
    <row r="18" spans="1:13" x14ac:dyDescent="0.2">
      <c r="A18" s="7">
        <f t="shared" si="2"/>
        <v>15</v>
      </c>
      <c r="B18" s="8" t="s">
        <v>26</v>
      </c>
      <c r="C18" s="9"/>
      <c r="D18" s="10">
        <v>6400</v>
      </c>
      <c r="E18" s="10"/>
      <c r="F18" s="10">
        <f t="shared" si="0"/>
        <v>6400</v>
      </c>
      <c r="G18" s="11">
        <v>2613.7399999999998</v>
      </c>
      <c r="H18" s="12">
        <v>2700</v>
      </c>
      <c r="I18" s="12">
        <v>79.2</v>
      </c>
      <c r="J18" s="13"/>
      <c r="K18" s="13"/>
      <c r="L18" s="12">
        <f t="shared" si="1"/>
        <v>2779.2</v>
      </c>
      <c r="M18" s="12"/>
    </row>
    <row r="19" spans="1:13" x14ac:dyDescent="0.2">
      <c r="A19" s="7">
        <f t="shared" si="2"/>
        <v>16</v>
      </c>
      <c r="B19" s="8" t="s">
        <v>27</v>
      </c>
      <c r="C19" s="9"/>
      <c r="D19" s="10">
        <v>6400</v>
      </c>
      <c r="E19" s="10">
        <v>478.5</v>
      </c>
      <c r="F19" s="10">
        <f t="shared" si="0"/>
        <v>6878.5</v>
      </c>
      <c r="G19" s="11">
        <v>2911.16</v>
      </c>
      <c r="H19" s="12">
        <v>2700</v>
      </c>
      <c r="I19" s="12">
        <v>525.6</v>
      </c>
      <c r="J19" s="13"/>
      <c r="K19" s="13"/>
      <c r="L19" s="12">
        <f t="shared" si="1"/>
        <v>3225.6</v>
      </c>
      <c r="M19" s="12"/>
    </row>
    <row r="20" spans="1:13" x14ac:dyDescent="0.2">
      <c r="A20" s="7">
        <f t="shared" si="2"/>
        <v>17</v>
      </c>
      <c r="B20" s="8" t="s">
        <v>28</v>
      </c>
      <c r="C20" s="9"/>
      <c r="D20" s="10">
        <v>6400</v>
      </c>
      <c r="E20" s="10">
        <v>957</v>
      </c>
      <c r="F20" s="10">
        <f t="shared" si="0"/>
        <v>7357</v>
      </c>
      <c r="G20" s="11">
        <v>3029.4</v>
      </c>
      <c r="H20" s="12">
        <v>2700</v>
      </c>
      <c r="I20" s="12">
        <v>196.8</v>
      </c>
      <c r="J20" s="13"/>
      <c r="K20" s="13"/>
      <c r="L20" s="12">
        <f t="shared" si="1"/>
        <v>2896.8</v>
      </c>
      <c r="M20" s="12"/>
    </row>
    <row r="21" spans="1:13" x14ac:dyDescent="0.2">
      <c r="A21" s="7">
        <f t="shared" si="2"/>
        <v>18</v>
      </c>
      <c r="B21" s="8" t="s">
        <v>29</v>
      </c>
      <c r="C21" s="9"/>
      <c r="D21" s="10">
        <v>6400</v>
      </c>
      <c r="E21" s="10">
        <v>478.5</v>
      </c>
      <c r="F21" s="10">
        <f t="shared" si="0"/>
        <v>6878.5</v>
      </c>
      <c r="G21" s="11">
        <v>2913.03</v>
      </c>
      <c r="H21" s="12">
        <v>2700</v>
      </c>
      <c r="I21" s="12">
        <v>686.40000000000009</v>
      </c>
      <c r="J21" s="13"/>
      <c r="K21" s="13"/>
      <c r="L21" s="12">
        <f t="shared" si="1"/>
        <v>3386.4</v>
      </c>
      <c r="M21" s="12"/>
    </row>
    <row r="22" spans="1:13" x14ac:dyDescent="0.2">
      <c r="A22" s="7">
        <f t="shared" si="2"/>
        <v>19</v>
      </c>
      <c r="B22" s="8" t="s">
        <v>66</v>
      </c>
      <c r="C22" s="31"/>
      <c r="D22" s="10">
        <v>6400</v>
      </c>
      <c r="E22" s="10"/>
      <c r="F22" s="10">
        <f t="shared" si="0"/>
        <v>6400</v>
      </c>
      <c r="G22" s="11">
        <v>2709.44</v>
      </c>
      <c r="H22" s="12">
        <v>2700</v>
      </c>
      <c r="I22" s="12">
        <v>132.80000000000001</v>
      </c>
      <c r="J22" s="13"/>
      <c r="K22" s="13"/>
      <c r="L22" s="12">
        <f t="shared" si="1"/>
        <v>2832.8</v>
      </c>
      <c r="M22" s="12"/>
    </row>
    <row r="23" spans="1:13" x14ac:dyDescent="0.2">
      <c r="A23" s="7">
        <f t="shared" si="2"/>
        <v>20</v>
      </c>
      <c r="B23" s="8" t="s">
        <v>31</v>
      </c>
      <c r="C23" s="9"/>
      <c r="D23" s="10">
        <v>6400</v>
      </c>
      <c r="E23" s="10"/>
      <c r="F23" s="10">
        <f t="shared" ref="F23" si="4">SUM(D23:E23)</f>
        <v>6400</v>
      </c>
      <c r="G23" s="11">
        <v>2442.41</v>
      </c>
      <c r="H23" s="12">
        <v>2700</v>
      </c>
      <c r="I23" s="12">
        <v>76.800000000000011</v>
      </c>
      <c r="J23" s="13"/>
      <c r="K23" s="13"/>
      <c r="L23" s="12">
        <f t="shared" si="1"/>
        <v>2776.8</v>
      </c>
      <c r="M23" s="12"/>
    </row>
    <row r="24" spans="1:13" x14ac:dyDescent="0.2">
      <c r="A24" s="7">
        <f t="shared" si="2"/>
        <v>21</v>
      </c>
      <c r="B24" s="8" t="s">
        <v>32</v>
      </c>
      <c r="C24" s="9"/>
      <c r="D24" s="10">
        <v>6400</v>
      </c>
      <c r="E24" s="10">
        <v>2105.4</v>
      </c>
      <c r="F24" s="10">
        <f t="shared" si="0"/>
        <v>8505.4</v>
      </c>
      <c r="G24" s="11">
        <v>3788.94</v>
      </c>
      <c r="H24" s="12">
        <v>2700</v>
      </c>
      <c r="I24" s="12">
        <v>128</v>
      </c>
      <c r="J24" s="13"/>
      <c r="K24" s="13"/>
      <c r="L24" s="12">
        <f t="shared" si="1"/>
        <v>2828</v>
      </c>
      <c r="M24" s="12"/>
    </row>
    <row r="25" spans="1:13" x14ac:dyDescent="0.2">
      <c r="A25" s="7">
        <f t="shared" si="2"/>
        <v>22</v>
      </c>
      <c r="B25" s="8" t="s">
        <v>33</v>
      </c>
      <c r="C25" s="9"/>
      <c r="D25" s="10">
        <v>6400</v>
      </c>
      <c r="E25" s="10"/>
      <c r="F25" s="10">
        <f t="shared" si="0"/>
        <v>6400</v>
      </c>
      <c r="G25" s="11">
        <v>2545.56</v>
      </c>
      <c r="H25" s="12">
        <v>2700</v>
      </c>
      <c r="I25" s="12">
        <v>175.20000000000002</v>
      </c>
      <c r="J25" s="13"/>
      <c r="K25" s="13"/>
      <c r="L25" s="12">
        <f t="shared" si="1"/>
        <v>2875.2</v>
      </c>
      <c r="M25" s="12"/>
    </row>
    <row r="26" spans="1:13" x14ac:dyDescent="0.2">
      <c r="A26" s="7">
        <f t="shared" si="2"/>
        <v>23</v>
      </c>
      <c r="B26" s="8" t="s">
        <v>34</v>
      </c>
      <c r="C26" s="9"/>
      <c r="D26" s="10">
        <v>6400</v>
      </c>
      <c r="E26" s="10"/>
      <c r="F26" s="10">
        <f t="shared" si="0"/>
        <v>6400</v>
      </c>
      <c r="G26" s="11">
        <v>2361.44</v>
      </c>
      <c r="H26" s="12">
        <v>2700</v>
      </c>
      <c r="I26" s="12">
        <v>56.800000000000004</v>
      </c>
      <c r="J26" s="13"/>
      <c r="K26" s="13"/>
      <c r="L26" s="12">
        <f t="shared" si="1"/>
        <v>2756.8</v>
      </c>
      <c r="M26" s="12"/>
    </row>
    <row r="27" spans="1:13" x14ac:dyDescent="0.2">
      <c r="A27" s="7">
        <f t="shared" si="2"/>
        <v>24</v>
      </c>
      <c r="B27" s="8" t="s">
        <v>35</v>
      </c>
      <c r="C27" s="9"/>
      <c r="D27" s="10">
        <v>6400</v>
      </c>
      <c r="E27" s="10">
        <v>1148.4000000000001</v>
      </c>
      <c r="F27" s="10">
        <f t="shared" si="0"/>
        <v>7548.4</v>
      </c>
      <c r="G27" s="11">
        <v>3110.92</v>
      </c>
      <c r="H27" s="12">
        <v>2700</v>
      </c>
      <c r="I27" s="12">
        <v>456</v>
      </c>
      <c r="J27" s="13"/>
      <c r="K27" s="13"/>
      <c r="L27" s="12">
        <f t="shared" si="1"/>
        <v>3156</v>
      </c>
      <c r="M27" s="12"/>
    </row>
    <row r="28" spans="1:13" x14ac:dyDescent="0.2">
      <c r="A28" s="7">
        <f t="shared" si="2"/>
        <v>25</v>
      </c>
      <c r="B28" s="8" t="s">
        <v>36</v>
      </c>
      <c r="C28" s="9"/>
      <c r="D28" s="10">
        <v>6400</v>
      </c>
      <c r="E28" s="10">
        <v>478.5</v>
      </c>
      <c r="F28" s="10">
        <f t="shared" si="0"/>
        <v>6878.5</v>
      </c>
      <c r="G28" s="11">
        <f>2322.98+580.75</f>
        <v>2903.73</v>
      </c>
      <c r="H28" s="12">
        <v>2700</v>
      </c>
      <c r="I28" s="12">
        <v>113.60000000000001</v>
      </c>
      <c r="J28" s="13"/>
      <c r="K28" s="13"/>
      <c r="L28" s="12">
        <f t="shared" si="1"/>
        <v>2813.6</v>
      </c>
      <c r="M28" s="12"/>
    </row>
    <row r="29" spans="1:13" x14ac:dyDescent="0.2">
      <c r="A29" s="7">
        <f t="shared" si="2"/>
        <v>26</v>
      </c>
      <c r="B29" s="8" t="s">
        <v>37</v>
      </c>
      <c r="C29" s="9"/>
      <c r="D29" s="10">
        <v>6400</v>
      </c>
      <c r="E29" s="14"/>
      <c r="F29" s="10">
        <f t="shared" si="0"/>
        <v>6400</v>
      </c>
      <c r="G29" s="11">
        <v>2611.79</v>
      </c>
      <c r="H29" s="12">
        <v>2700</v>
      </c>
      <c r="I29" s="12">
        <v>104</v>
      </c>
      <c r="J29" s="13"/>
      <c r="K29" s="13"/>
      <c r="L29" s="12">
        <f t="shared" si="1"/>
        <v>2804</v>
      </c>
      <c r="M29" s="12"/>
    </row>
    <row r="30" spans="1:13" x14ac:dyDescent="0.2">
      <c r="A30" s="7">
        <f t="shared" si="2"/>
        <v>27</v>
      </c>
      <c r="B30" s="8" t="s">
        <v>38</v>
      </c>
      <c r="C30" s="9"/>
      <c r="D30" s="10">
        <v>6400</v>
      </c>
      <c r="E30" s="10">
        <v>957</v>
      </c>
      <c r="F30" s="10">
        <f t="shared" si="0"/>
        <v>7357</v>
      </c>
      <c r="G30" s="11">
        <v>3166.73</v>
      </c>
      <c r="H30" s="12">
        <v>2700</v>
      </c>
      <c r="I30" s="12">
        <v>131.20000000000002</v>
      </c>
      <c r="J30" s="13"/>
      <c r="K30" s="13"/>
      <c r="L30" s="12">
        <f t="shared" si="1"/>
        <v>2831.2</v>
      </c>
      <c r="M30" s="12"/>
    </row>
    <row r="31" spans="1:13" x14ac:dyDescent="0.2">
      <c r="A31" s="7">
        <f t="shared" si="2"/>
        <v>28</v>
      </c>
      <c r="B31" s="8" t="s">
        <v>39</v>
      </c>
      <c r="C31" s="9"/>
      <c r="D31" s="10">
        <v>6400</v>
      </c>
      <c r="E31" s="10">
        <v>478.5</v>
      </c>
      <c r="F31" s="10">
        <f t="shared" si="0"/>
        <v>6878.5</v>
      </c>
      <c r="G31" s="11">
        <v>2907.46</v>
      </c>
      <c r="H31" s="12">
        <v>2700</v>
      </c>
      <c r="I31" s="12">
        <v>26.400000000000002</v>
      </c>
      <c r="J31" s="13"/>
      <c r="K31" s="13"/>
      <c r="L31" s="12">
        <f t="shared" si="1"/>
        <v>2726.4</v>
      </c>
      <c r="M31" s="12"/>
    </row>
    <row r="32" spans="1:13" x14ac:dyDescent="0.2">
      <c r="A32" s="7">
        <f t="shared" si="2"/>
        <v>29</v>
      </c>
      <c r="B32" s="8" t="s">
        <v>40</v>
      </c>
      <c r="C32" s="9"/>
      <c r="D32" s="10">
        <v>6400</v>
      </c>
      <c r="E32" s="10"/>
      <c r="F32" s="10">
        <f t="shared" si="0"/>
        <v>6400</v>
      </c>
      <c r="G32" s="11">
        <v>2476.87</v>
      </c>
      <c r="H32" s="12">
        <v>2700</v>
      </c>
      <c r="I32" s="12">
        <v>58.400000000000006</v>
      </c>
      <c r="J32" s="13"/>
      <c r="K32" s="13"/>
      <c r="L32" s="12">
        <f t="shared" si="1"/>
        <v>2758.4</v>
      </c>
      <c r="M32" s="12"/>
    </row>
    <row r="33" spans="1:13" x14ac:dyDescent="0.2">
      <c r="A33" s="7">
        <f t="shared" si="2"/>
        <v>30</v>
      </c>
      <c r="B33" s="8" t="s">
        <v>67</v>
      </c>
      <c r="C33" s="31"/>
      <c r="D33" s="10">
        <v>6400</v>
      </c>
      <c r="E33" s="10"/>
      <c r="F33" s="10">
        <f t="shared" si="0"/>
        <v>6400</v>
      </c>
      <c r="G33" s="11">
        <v>2709.44</v>
      </c>
      <c r="H33" s="12">
        <v>2700</v>
      </c>
      <c r="I33" s="12">
        <v>292.8</v>
      </c>
      <c r="J33" s="13"/>
      <c r="K33" s="13"/>
      <c r="L33" s="12">
        <f t="shared" si="1"/>
        <v>2992.8</v>
      </c>
      <c r="M33" s="12"/>
    </row>
    <row r="34" spans="1:13" x14ac:dyDescent="0.2">
      <c r="A34" s="7">
        <f t="shared" si="2"/>
        <v>31</v>
      </c>
      <c r="B34" s="8" t="s">
        <v>41</v>
      </c>
      <c r="C34" s="9"/>
      <c r="D34" s="10">
        <v>6400</v>
      </c>
      <c r="E34" s="10">
        <v>1148.4000000000001</v>
      </c>
      <c r="F34" s="10">
        <f t="shared" si="0"/>
        <v>7548.4</v>
      </c>
      <c r="G34" s="11">
        <v>3270.43</v>
      </c>
      <c r="H34" s="12">
        <v>2700</v>
      </c>
      <c r="I34" s="12">
        <v>616</v>
      </c>
      <c r="J34" s="13"/>
      <c r="K34" s="13"/>
      <c r="L34" s="12">
        <f t="shared" si="1"/>
        <v>3316</v>
      </c>
      <c r="M34" s="12"/>
    </row>
    <row r="35" spans="1:13" x14ac:dyDescent="0.2">
      <c r="A35" s="7">
        <f t="shared" si="2"/>
        <v>32</v>
      </c>
      <c r="B35" s="8" t="s">
        <v>42</v>
      </c>
      <c r="C35" s="9"/>
      <c r="D35" s="10">
        <v>6400</v>
      </c>
      <c r="E35" s="10">
        <v>957</v>
      </c>
      <c r="F35" s="10">
        <f t="shared" si="0"/>
        <v>7357</v>
      </c>
      <c r="G35" s="11">
        <v>3166.73</v>
      </c>
      <c r="H35" s="12">
        <v>2700</v>
      </c>
      <c r="I35" s="12">
        <v>166.4</v>
      </c>
      <c r="J35" s="13"/>
      <c r="K35" s="13"/>
      <c r="L35" s="12">
        <f t="shared" si="1"/>
        <v>2866.4</v>
      </c>
      <c r="M35" s="12"/>
    </row>
    <row r="36" spans="1:13" x14ac:dyDescent="0.2">
      <c r="A36" s="7">
        <f t="shared" si="2"/>
        <v>33</v>
      </c>
      <c r="B36" s="16" t="s">
        <v>43</v>
      </c>
      <c r="C36" s="9"/>
      <c r="D36" s="10">
        <v>6400</v>
      </c>
      <c r="E36" s="10"/>
      <c r="F36" s="10">
        <f t="shared" si="0"/>
        <v>6400</v>
      </c>
      <c r="G36" s="11">
        <v>2618.09</v>
      </c>
      <c r="H36" s="12">
        <v>2700</v>
      </c>
      <c r="I36" s="12">
        <v>1488</v>
      </c>
      <c r="J36" s="13">
        <v>99.2</v>
      </c>
      <c r="K36" s="13"/>
      <c r="L36" s="12">
        <f t="shared" si="1"/>
        <v>4287.2</v>
      </c>
      <c r="M36" s="12"/>
    </row>
    <row r="37" spans="1:13" x14ac:dyDescent="0.2">
      <c r="A37" s="7">
        <f t="shared" si="2"/>
        <v>34</v>
      </c>
      <c r="B37" s="16" t="s">
        <v>44</v>
      </c>
      <c r="C37" s="9"/>
      <c r="D37" s="10">
        <v>6400</v>
      </c>
      <c r="E37" s="10">
        <v>478.5</v>
      </c>
      <c r="F37" s="10">
        <f t="shared" si="0"/>
        <v>6878.5</v>
      </c>
      <c r="G37" s="11">
        <v>2755.89</v>
      </c>
      <c r="H37" s="12">
        <v>2700</v>
      </c>
      <c r="I37" s="12">
        <v>48.800000000000004</v>
      </c>
      <c r="J37" s="13"/>
      <c r="K37" s="13"/>
      <c r="L37" s="12">
        <f t="shared" si="1"/>
        <v>2748.8</v>
      </c>
      <c r="M37" s="12"/>
    </row>
    <row r="38" spans="1:13" x14ac:dyDescent="0.2">
      <c r="A38" s="7">
        <f t="shared" si="2"/>
        <v>35</v>
      </c>
      <c r="B38" s="16" t="s">
        <v>45</v>
      </c>
      <c r="C38" s="9"/>
      <c r="D38" s="10">
        <v>6400</v>
      </c>
      <c r="E38" s="10">
        <v>1626.9</v>
      </c>
      <c r="F38" s="10">
        <f t="shared" si="0"/>
        <v>8026.9</v>
      </c>
      <c r="G38" s="11">
        <f>2567.62+927.33</f>
        <v>3494.95</v>
      </c>
      <c r="H38" s="12">
        <v>2700</v>
      </c>
      <c r="I38" s="12">
        <v>180</v>
      </c>
      <c r="J38" s="13"/>
      <c r="K38" s="13"/>
      <c r="L38" s="12">
        <f t="shared" si="1"/>
        <v>2880</v>
      </c>
      <c r="M38" s="12"/>
    </row>
    <row r="39" spans="1:13" x14ac:dyDescent="0.2">
      <c r="A39" s="7">
        <f t="shared" si="2"/>
        <v>36</v>
      </c>
      <c r="B39" s="16" t="s">
        <v>46</v>
      </c>
      <c r="C39" s="9"/>
      <c r="D39" s="10">
        <v>6400</v>
      </c>
      <c r="E39" s="10"/>
      <c r="F39" s="10">
        <f t="shared" si="0"/>
        <v>6400</v>
      </c>
      <c r="G39" s="11">
        <v>2452.17</v>
      </c>
      <c r="H39" s="12">
        <v>2700</v>
      </c>
      <c r="I39" s="12">
        <v>152</v>
      </c>
      <c r="J39" s="13"/>
      <c r="K39" s="13"/>
      <c r="L39" s="12">
        <f t="shared" si="1"/>
        <v>2852</v>
      </c>
      <c r="M39" s="12"/>
    </row>
    <row r="40" spans="1:13" x14ac:dyDescent="0.2">
      <c r="A40" s="7">
        <f t="shared" si="2"/>
        <v>37</v>
      </c>
      <c r="B40" s="16" t="s">
        <v>48</v>
      </c>
      <c r="C40" s="9"/>
      <c r="D40" s="10">
        <v>6400</v>
      </c>
      <c r="E40" s="10">
        <v>478.5</v>
      </c>
      <c r="F40" s="10">
        <f t="shared" si="0"/>
        <v>6878.5</v>
      </c>
      <c r="G40" s="11">
        <v>2861.8</v>
      </c>
      <c r="H40" s="12">
        <v>2700</v>
      </c>
      <c r="I40" s="12">
        <v>48.800000000000004</v>
      </c>
      <c r="J40" s="13"/>
      <c r="K40" s="13"/>
      <c r="L40" s="12">
        <f t="shared" si="1"/>
        <v>2748.8</v>
      </c>
      <c r="M40" s="12"/>
    </row>
    <row r="41" spans="1:13" x14ac:dyDescent="0.2">
      <c r="E41" s="17"/>
      <c r="F41" s="17"/>
      <c r="I41" s="17"/>
      <c r="J41" s="17"/>
      <c r="K41" s="17"/>
      <c r="L41" s="17"/>
      <c r="M41" s="17"/>
    </row>
    <row r="44" spans="1:13" x14ac:dyDescent="0.2">
      <c r="A44" t="s">
        <v>49</v>
      </c>
      <c r="B44" t="s">
        <v>50</v>
      </c>
    </row>
    <row r="45" spans="1:13" x14ac:dyDescent="0.2">
      <c r="B45" t="s">
        <v>51</v>
      </c>
    </row>
    <row r="46" spans="1:13" x14ac:dyDescent="0.2">
      <c r="B46" t="s">
        <v>52</v>
      </c>
    </row>
    <row r="47" spans="1:13" x14ac:dyDescent="0.2">
      <c r="B47" t="s">
        <v>53</v>
      </c>
    </row>
    <row r="48" spans="1:13" x14ac:dyDescent="0.2">
      <c r="B48" t="s">
        <v>54</v>
      </c>
    </row>
    <row r="49" spans="2:2" x14ac:dyDescent="0.2">
      <c r="B49" t="s">
        <v>55</v>
      </c>
    </row>
  </sheetData>
  <mergeCells count="1">
    <mergeCell ref="A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 2024</vt:lpstr>
      <vt:lpstr>Febbraio 2024</vt:lpstr>
      <vt:lpstr>Marzo 2024</vt:lpstr>
      <vt:lpstr>Aprile 2024</vt:lpstr>
      <vt:lpstr>Maggio_2024</vt:lpstr>
      <vt:lpstr>Giugno 2024</vt:lpstr>
      <vt:lpstr>Luglio 2024</vt:lpstr>
      <vt:lpstr>Agosto 2024</vt:lpstr>
      <vt:lpstr>Settembre 2024</vt:lpstr>
      <vt:lpstr>Ottobre 2024</vt:lpstr>
      <vt:lpstr>Novembre 2024</vt:lpstr>
      <vt:lpstr>Dicembre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Giuseppina Di Felice</dc:creator>
  <cp:lastModifiedBy>Giuseppina Di Felice</cp:lastModifiedBy>
  <dcterms:created xsi:type="dcterms:W3CDTF">2024-01-26T10:44:16Z</dcterms:created>
  <dcterms:modified xsi:type="dcterms:W3CDTF">2024-12-19T11:42:12Z</dcterms:modified>
</cp:coreProperties>
</file>