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N:\ASA Economico Consiglieri\Documenti_condivisi\File_Pubblicazione_Art_14\c) Compensi connessi all’assunzione della carica\Anno_2026\"/>
    </mc:Choice>
  </mc:AlternateContent>
  <xr:revisionPtr revIDLastSave="0" documentId="13_ncr:1_{4BDE42DB-AE93-4F90-9B7F-8F5288D04E0B}" xr6:coauthVersionLast="36" xr6:coauthVersionMax="36" xr10:uidLastSave="{00000000-0000-0000-0000-000000000000}"/>
  <bookViews>
    <workbookView xWindow="0" yWindow="0" windowWidth="23040" windowHeight="7785" activeTab="8" xr2:uid="{3C55C67A-F3BD-4F47-9CFE-C201C55A96C5}"/>
  </bookViews>
  <sheets>
    <sheet name="Gennaio 2026" sheetId="1" r:id="rId1"/>
    <sheet name="Febbraio 2026" sheetId="2" r:id="rId2"/>
    <sheet name="Marzo 2026" sheetId="3" r:id="rId3"/>
    <sheet name="Aprile 2026" sheetId="4" r:id="rId4"/>
    <sheet name="Maggio 2026" sheetId="5" r:id="rId5"/>
    <sheet name="Giugno 2026" sheetId="6" r:id="rId6"/>
    <sheet name="Luglio 2026" sheetId="7" r:id="rId7"/>
    <sheet name="Agosto 2026" sheetId="8" r:id="rId8"/>
    <sheet name="Settembre 2026" sheetId="9" r:id="rId9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0" i="9" l="1"/>
  <c r="E39" i="9"/>
  <c r="E38" i="9"/>
  <c r="E37" i="9"/>
  <c r="E36" i="9"/>
  <c r="F35" i="9"/>
  <c r="E35" i="9"/>
  <c r="E34" i="9"/>
  <c r="E33" i="9"/>
  <c r="E32" i="9"/>
  <c r="E31" i="9"/>
  <c r="F30" i="9"/>
  <c r="E30" i="9"/>
  <c r="E29" i="9"/>
  <c r="E28" i="9"/>
  <c r="E27" i="9"/>
  <c r="E26" i="9"/>
  <c r="E25" i="9"/>
  <c r="E24" i="9"/>
  <c r="E23" i="9"/>
  <c r="E22" i="9"/>
  <c r="F21" i="9"/>
  <c r="E21" i="9"/>
  <c r="E20" i="9"/>
  <c r="E19" i="9"/>
  <c r="E18" i="9"/>
  <c r="E17" i="9"/>
  <c r="E16" i="9"/>
  <c r="F15" i="9"/>
  <c r="E15" i="9"/>
  <c r="F14" i="9"/>
  <c r="E14" i="9"/>
  <c r="E13" i="9"/>
  <c r="E12" i="9"/>
  <c r="E11" i="9"/>
  <c r="E10" i="9"/>
  <c r="F9" i="9"/>
  <c r="E9" i="9"/>
  <c r="E8" i="9"/>
  <c r="E7" i="9"/>
  <c r="E6" i="9"/>
  <c r="E5" i="9"/>
  <c r="F4" i="9"/>
  <c r="E4" i="9"/>
  <c r="E40" i="8" l="1"/>
  <c r="E39" i="8"/>
  <c r="E38" i="8"/>
  <c r="E37" i="8"/>
  <c r="E36" i="8"/>
  <c r="F35" i="8"/>
  <c r="E35" i="8"/>
  <c r="E34" i="8"/>
  <c r="E33" i="8"/>
  <c r="E32" i="8"/>
  <c r="E31" i="8"/>
  <c r="F30" i="8"/>
  <c r="E30" i="8"/>
  <c r="E29" i="8"/>
  <c r="E28" i="8"/>
  <c r="E27" i="8"/>
  <c r="E26" i="8"/>
  <c r="E25" i="8"/>
  <c r="E24" i="8"/>
  <c r="E23" i="8"/>
  <c r="E22" i="8"/>
  <c r="F21" i="8"/>
  <c r="E21" i="8"/>
  <c r="E20" i="8"/>
  <c r="E19" i="8"/>
  <c r="E18" i="8"/>
  <c r="E17" i="8"/>
  <c r="E16" i="8"/>
  <c r="F15" i="8"/>
  <c r="E15" i="8"/>
  <c r="F14" i="8"/>
  <c r="E14" i="8"/>
  <c r="E13" i="8"/>
  <c r="E12" i="8"/>
  <c r="E11" i="8"/>
  <c r="E10" i="8"/>
  <c r="F9" i="8"/>
  <c r="E9" i="8"/>
  <c r="E8" i="8"/>
  <c r="E7" i="8"/>
  <c r="E6" i="8"/>
  <c r="E5" i="8"/>
  <c r="F4" i="8"/>
  <c r="E4" i="8"/>
  <c r="E40" i="7" l="1"/>
  <c r="E39" i="7"/>
  <c r="E38" i="7"/>
  <c r="E37" i="7"/>
  <c r="E36" i="7"/>
  <c r="F35" i="7"/>
  <c r="E35" i="7"/>
  <c r="E34" i="7"/>
  <c r="E33" i="7"/>
  <c r="E32" i="7"/>
  <c r="E31" i="7"/>
  <c r="F30" i="7"/>
  <c r="E30" i="7"/>
  <c r="E29" i="7"/>
  <c r="E28" i="7"/>
  <c r="E27" i="7"/>
  <c r="E26" i="7"/>
  <c r="E25" i="7"/>
  <c r="E24" i="7"/>
  <c r="E23" i="7"/>
  <c r="E22" i="7"/>
  <c r="F21" i="7"/>
  <c r="E21" i="7"/>
  <c r="E20" i="7"/>
  <c r="E19" i="7"/>
  <c r="E18" i="7"/>
  <c r="E17" i="7"/>
  <c r="E16" i="7"/>
  <c r="F15" i="7"/>
  <c r="E15" i="7"/>
  <c r="F14" i="7"/>
  <c r="E14" i="7"/>
  <c r="E13" i="7"/>
  <c r="E12" i="7"/>
  <c r="E11" i="7"/>
  <c r="E10" i="7"/>
  <c r="F9" i="7"/>
  <c r="E9" i="7"/>
  <c r="E8" i="7"/>
  <c r="E7" i="7"/>
  <c r="E6" i="7"/>
  <c r="E5" i="7"/>
  <c r="F4" i="7"/>
  <c r="E4" i="7"/>
  <c r="E40" i="6" l="1"/>
  <c r="E39" i="6"/>
  <c r="E38" i="6"/>
  <c r="E37" i="6"/>
  <c r="E36" i="6"/>
  <c r="F35" i="6"/>
  <c r="E35" i="6"/>
  <c r="E34" i="6"/>
  <c r="E33" i="6"/>
  <c r="E32" i="6"/>
  <c r="E31" i="6"/>
  <c r="F30" i="6"/>
  <c r="E30" i="6"/>
  <c r="E29" i="6"/>
  <c r="E28" i="6"/>
  <c r="E27" i="6"/>
  <c r="E26" i="6"/>
  <c r="E25" i="6"/>
  <c r="E24" i="6"/>
  <c r="E23" i="6"/>
  <c r="E22" i="6"/>
  <c r="F21" i="6"/>
  <c r="E21" i="6"/>
  <c r="E20" i="6"/>
  <c r="E19" i="6"/>
  <c r="E18" i="6"/>
  <c r="E17" i="6"/>
  <c r="E16" i="6"/>
  <c r="F15" i="6"/>
  <c r="E15" i="6"/>
  <c r="F14" i="6"/>
  <c r="E14" i="6"/>
  <c r="E13" i="6"/>
  <c r="E12" i="6"/>
  <c r="E11" i="6"/>
  <c r="E10" i="6"/>
  <c r="F9" i="6"/>
  <c r="E9" i="6"/>
  <c r="E8" i="6"/>
  <c r="E7" i="6"/>
  <c r="E6" i="6"/>
  <c r="E5" i="6"/>
  <c r="F4" i="6"/>
  <c r="E4" i="6"/>
  <c r="F35" i="5" l="1"/>
  <c r="F35" i="4"/>
  <c r="E40" i="5"/>
  <c r="E39" i="5"/>
  <c r="E38" i="5"/>
  <c r="E37" i="5"/>
  <c r="E36" i="5"/>
  <c r="E35" i="5"/>
  <c r="E34" i="5"/>
  <c r="E33" i="5"/>
  <c r="E32" i="5"/>
  <c r="E31" i="5"/>
  <c r="F30" i="5"/>
  <c r="E30" i="5"/>
  <c r="E29" i="5"/>
  <c r="E28" i="5"/>
  <c r="E27" i="5"/>
  <c r="E26" i="5"/>
  <c r="E25" i="5"/>
  <c r="E24" i="5"/>
  <c r="E23" i="5"/>
  <c r="E22" i="5"/>
  <c r="F21" i="5"/>
  <c r="E21" i="5"/>
  <c r="E20" i="5"/>
  <c r="E19" i="5"/>
  <c r="E18" i="5"/>
  <c r="E17" i="5"/>
  <c r="E16" i="5"/>
  <c r="F15" i="5"/>
  <c r="E15" i="5"/>
  <c r="F14" i="5"/>
  <c r="E14" i="5"/>
  <c r="E13" i="5"/>
  <c r="E12" i="5"/>
  <c r="E11" i="5"/>
  <c r="E10" i="5"/>
  <c r="F9" i="5"/>
  <c r="E9" i="5"/>
  <c r="E8" i="5"/>
  <c r="E7" i="5"/>
  <c r="E6" i="5"/>
  <c r="E5" i="5"/>
  <c r="F4" i="5"/>
  <c r="E4" i="5"/>
  <c r="F30" i="4" l="1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F21" i="4"/>
  <c r="E21" i="4"/>
  <c r="E20" i="4"/>
  <c r="E19" i="4"/>
  <c r="E18" i="4"/>
  <c r="E17" i="4"/>
  <c r="E16" i="4"/>
  <c r="F15" i="4"/>
  <c r="E15" i="4"/>
  <c r="F14" i="4"/>
  <c r="E14" i="4"/>
  <c r="E13" i="4"/>
  <c r="E12" i="4"/>
  <c r="E11" i="4"/>
  <c r="E10" i="4"/>
  <c r="F9" i="4"/>
  <c r="E9" i="4"/>
  <c r="E8" i="4"/>
  <c r="E7" i="4"/>
  <c r="E6" i="4"/>
  <c r="E5" i="4"/>
  <c r="F4" i="4"/>
  <c r="E4" i="4"/>
  <c r="F35" i="3" l="1"/>
  <c r="F30" i="3"/>
  <c r="F14" i="3"/>
  <c r="F9" i="3"/>
  <c r="F4" i="3"/>
  <c r="E40" i="3"/>
  <c r="E39" i="3"/>
  <c r="E38" i="3"/>
  <c r="E37" i="3"/>
  <c r="E36" i="3"/>
  <c r="E35" i="3"/>
  <c r="E34" i="3"/>
  <c r="E33" i="3"/>
  <c r="E32" i="3"/>
  <c r="E31" i="3"/>
  <c r="E30" i="3"/>
  <c r="E29" i="3"/>
  <c r="E28" i="3"/>
  <c r="E27" i="3"/>
  <c r="E26" i="3"/>
  <c r="E25" i="3"/>
  <c r="E24" i="3"/>
  <c r="E23" i="3"/>
  <c r="E22" i="3"/>
  <c r="F21" i="3"/>
  <c r="E21" i="3"/>
  <c r="E20" i="3"/>
  <c r="E19" i="3"/>
  <c r="E18" i="3"/>
  <c r="E17" i="3"/>
  <c r="E16" i="3"/>
  <c r="F15" i="3"/>
  <c r="E15" i="3"/>
  <c r="E14" i="3"/>
  <c r="E13" i="3"/>
  <c r="E12" i="3"/>
  <c r="E11" i="3"/>
  <c r="E10" i="3"/>
  <c r="E9" i="3"/>
  <c r="E8" i="3"/>
  <c r="E7" i="3"/>
  <c r="E6" i="3"/>
  <c r="E5" i="3"/>
  <c r="E4" i="3"/>
  <c r="F35" i="2"/>
  <c r="F15" i="2"/>
  <c r="D20" i="2"/>
  <c r="D6" i="2"/>
  <c r="E40" i="2" l="1"/>
  <c r="E39" i="2"/>
  <c r="E38" i="2"/>
  <c r="E37" i="2"/>
  <c r="E36" i="2"/>
  <c r="E35" i="2"/>
  <c r="E34" i="2"/>
  <c r="E33" i="2"/>
  <c r="E32" i="2"/>
  <c r="E31" i="2"/>
  <c r="F30" i="2"/>
  <c r="E30" i="2"/>
  <c r="E29" i="2"/>
  <c r="E28" i="2"/>
  <c r="E27" i="2"/>
  <c r="E26" i="2"/>
  <c r="E25" i="2"/>
  <c r="E24" i="2"/>
  <c r="E23" i="2"/>
  <c r="E22" i="2"/>
  <c r="F21" i="2"/>
  <c r="E21" i="2"/>
  <c r="E20" i="2"/>
  <c r="E19" i="2"/>
  <c r="E18" i="2"/>
  <c r="E17" i="2"/>
  <c r="E16" i="2"/>
  <c r="E15" i="2"/>
  <c r="F14" i="2"/>
  <c r="E14" i="2"/>
  <c r="E13" i="2"/>
  <c r="E12" i="2"/>
  <c r="E11" i="2"/>
  <c r="E10" i="2"/>
  <c r="F9" i="2"/>
  <c r="E9" i="2"/>
  <c r="E8" i="2"/>
  <c r="E7" i="2"/>
  <c r="E6" i="2"/>
  <c r="E5" i="2"/>
  <c r="F4" i="2"/>
  <c r="E4" i="2"/>
  <c r="G35" i="1" l="1"/>
  <c r="G30" i="1"/>
  <c r="G21" i="1"/>
  <c r="G15" i="1"/>
  <c r="G14" i="1"/>
  <c r="G9" i="1"/>
  <c r="G4" i="1"/>
  <c r="L40" i="1" l="1"/>
  <c r="L39" i="1"/>
  <c r="L38" i="1"/>
  <c r="L37" i="1"/>
  <c r="L36" i="1"/>
  <c r="L35" i="1"/>
  <c r="L34" i="1"/>
  <c r="L33" i="1"/>
  <c r="L32" i="1"/>
  <c r="L31" i="1"/>
  <c r="L30" i="1"/>
  <c r="L29" i="1"/>
  <c r="L28" i="1"/>
  <c r="L27" i="1"/>
  <c r="L26" i="1"/>
  <c r="L25" i="1"/>
  <c r="L24" i="1"/>
  <c r="L23" i="1"/>
  <c r="L22" i="1"/>
  <c r="L21" i="1"/>
  <c r="L20" i="1"/>
  <c r="L19" i="1"/>
  <c r="L18" i="1"/>
  <c r="L17" i="1"/>
  <c r="I16" i="1"/>
  <c r="L16" i="1" s="1"/>
  <c r="H15" i="1"/>
  <c r="L15" i="1" s="1"/>
  <c r="L14" i="1"/>
  <c r="L13" i="1"/>
  <c r="L12" i="1"/>
  <c r="L11" i="1"/>
  <c r="L10" i="1"/>
  <c r="L9" i="1"/>
  <c r="L8" i="1"/>
  <c r="L7" i="1"/>
  <c r="L6" i="1"/>
  <c r="H6" i="1"/>
  <c r="L5" i="1"/>
  <c r="L4" i="1"/>
  <c r="F15" i="1"/>
  <c r="F16" i="1"/>
  <c r="F35" i="1"/>
  <c r="F40" i="1" l="1"/>
  <c r="F39" i="1"/>
  <c r="F38" i="1"/>
  <c r="F37" i="1"/>
  <c r="F36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4" i="1"/>
  <c r="F13" i="1"/>
  <c r="F12" i="1"/>
  <c r="F11" i="1"/>
  <c r="F10" i="1"/>
  <c r="F9" i="1"/>
  <c r="F8" i="1"/>
  <c r="F7" i="1"/>
  <c r="F6" i="1"/>
  <c r="F5" i="1"/>
  <c r="F4" i="1"/>
</calcChain>
</file>

<file path=xl/sharedStrings.xml><?xml version="1.0" encoding="utf-8"?>
<sst xmlns="http://schemas.openxmlformats.org/spreadsheetml/2006/main" count="542" uniqueCount="70">
  <si>
    <t>N.</t>
  </si>
  <si>
    <t>Consigliere/Assessore</t>
  </si>
  <si>
    <t>Periodo di liquidazione</t>
  </si>
  <si>
    <t xml:space="preserve">Indennità di carica </t>
  </si>
  <si>
    <t xml:space="preserve">Indennità di funzione </t>
  </si>
  <si>
    <t xml:space="preserve">Totale Indennità </t>
  </si>
  <si>
    <t>Totale Indennità netta *</t>
  </si>
  <si>
    <t>Rimborso spese per l'esercizio del mandato -  quota fissa</t>
  </si>
  <si>
    <t>Rimborso spese per l'esercizio del mandato -  quota variabile</t>
  </si>
  <si>
    <t>Rimborso spese per l'esercizio del mandato -  quota variabile arretrati</t>
  </si>
  <si>
    <t>Decurtazioni</t>
  </si>
  <si>
    <t>Totale rimborso spese</t>
  </si>
  <si>
    <t>Rimborso spese missioni</t>
  </si>
  <si>
    <t>ACQUAROLI FRANCESCO</t>
  </si>
  <si>
    <t>ANTONINI ANDREA MARIA</t>
  </si>
  <si>
    <t>ASSENTI ANDREA</t>
  </si>
  <si>
    <t>AUSILI MARCO</t>
  </si>
  <si>
    <t>BAIOCCHI NICOLA</t>
  </si>
  <si>
    <t>BALDELLI FRANCESCO</t>
  </si>
  <si>
    <t>BARBIERI NICOLA</t>
  </si>
  <si>
    <t>BATTISTONI MIRELLA</t>
  </si>
  <si>
    <t>BIONDI CHIARA</t>
  </si>
  <si>
    <t>BORRONI PIERPAOLO</t>
  </si>
  <si>
    <t>BUGARO GIACOMO</t>
  </si>
  <si>
    <t>CALCINARO PAOLO</t>
  </si>
  <si>
    <t>CANAFOGLIA CORRADO</t>
  </si>
  <si>
    <t>CAPOROSSI MICHELE</t>
  </si>
  <si>
    <t>CARDILLI ANDREA</t>
  </si>
  <si>
    <t>CATENA LEONARDO</t>
  </si>
  <si>
    <t>CESETTI FABRIZIO</t>
  </si>
  <si>
    <t>CONSOLI TIZIANO</t>
  </si>
  <si>
    <t>LUCONI SILVIA</t>
  </si>
  <si>
    <t>MANCINELLI VALERIA</t>
  </si>
  <si>
    <t>MANGIALARDI MAURIZIO</t>
  </si>
  <si>
    <t>MARCONI LUCA</t>
  </si>
  <si>
    <t>MARCOZZI JESSICA</t>
  </si>
  <si>
    <t>MARINELLI RENZO</t>
  </si>
  <si>
    <t>MASTROVINCENZO ANTONIO</t>
  </si>
  <si>
    <t>NOBILI ANDREA</t>
  </si>
  <si>
    <t>PANTALONI FRANCESCA</t>
  </si>
  <si>
    <t>PASQUI GIANLUCA</t>
  </si>
  <si>
    <t>PIERGALLINI FRANCESCO</t>
  </si>
  <si>
    <t>PIERINI NICOLO'</t>
  </si>
  <si>
    <t>PUTZU ANDREA</t>
  </si>
  <si>
    <t>ROSSI ENRICO</t>
  </si>
  <si>
    <t>ROSSI GIACOMO</t>
  </si>
  <si>
    <t>RUGGERI MARTA CARMELA RAIMONDA</t>
  </si>
  <si>
    <t>SEBASTIANI MILENA</t>
  </si>
  <si>
    <t>SERI MASSIMO</t>
  </si>
  <si>
    <t>VITRI MICAELA</t>
  </si>
  <si>
    <t>*</t>
  </si>
  <si>
    <t>Nota: l'importo dell'indennità netta del singolo Consigliere può variare in base all'eventuale applicazione delle seguenti variabili:</t>
  </si>
  <si>
    <t>Contributi previdenziali onerosi</t>
  </si>
  <si>
    <t>Termine periodo contribuzione obbligatoria per indennità di fine mandato</t>
  </si>
  <si>
    <t>Applicazione aliquota IRPEF fissa</t>
  </si>
  <si>
    <t>Trattenute di altra natura</t>
  </si>
  <si>
    <t>MESE DI GENNAIO 2026</t>
  </si>
  <si>
    <t>1-31 gennaio</t>
  </si>
  <si>
    <t>7-26 ottobre / 1-31 gennaio</t>
  </si>
  <si>
    <t>19-31 dicembre / 1-31 gennaio</t>
  </si>
  <si>
    <t>1-31 dicembre / 1-31 gennaio</t>
  </si>
  <si>
    <t>12-31 dicembre / 1-31 gennaio</t>
  </si>
  <si>
    <t>MESE DI FEBBRAIO 2026</t>
  </si>
  <si>
    <t>MESE DI MARZO 2026</t>
  </si>
  <si>
    <t>MESE DI APRILE 2026</t>
  </si>
  <si>
    <t>MESE DI MAGGIO 2026</t>
  </si>
  <si>
    <t>MESE DI GIUGNO 2026</t>
  </si>
  <si>
    <t>MESE DI LUGLIO 2026</t>
  </si>
  <si>
    <t>MESE DI AGOSTO 2026</t>
  </si>
  <si>
    <t>MESE DI SETTEMBRE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</si>
</sst>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b/>
      <sz val="10"/>
      <name val="Arial"/>
      <family val="2"/>
      <charset val="1"/>
    </font>
    <font>
      <b/>
      <sz val="9"/>
      <name val="Arial"/>
      <family val="2"/>
      <charset val="1"/>
    </font>
    <font>
      <b/>
      <sz val="9"/>
      <name val="Arial"/>
      <family val="2"/>
    </font>
    <font>
      <b/>
      <sz val="9"/>
      <color rgb="FF000000"/>
      <name val="Arial"/>
      <family val="2"/>
    </font>
    <font>
      <b/>
      <sz val="9"/>
      <color rgb="FF000000"/>
      <name val="Arial"/>
      <family val="2"/>
      <charset val="1"/>
    </font>
    <font>
      <sz val="9"/>
      <name val="Arial"/>
      <family val="2"/>
    </font>
    <font>
      <sz val="9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2" fillId="0" borderId="1" xfId="0" applyFont="1" applyBorder="1"/>
    <xf numFmtId="4" fontId="6" fillId="0" borderId="1" xfId="0" applyNumberFormat="1" applyFont="1" applyBorder="1" applyAlignment="1">
      <alignment horizontal="right"/>
    </xf>
    <xf numFmtId="4" fontId="7" fillId="0" borderId="2" xfId="0" applyNumberFormat="1" applyFont="1" applyBorder="1" applyAlignment="1">
      <alignment horizontal="right"/>
    </xf>
    <xf numFmtId="4" fontId="6" fillId="0" borderId="1" xfId="0" applyNumberFormat="1" applyFont="1" applyBorder="1"/>
    <xf numFmtId="0" fontId="0" fillId="0" borderId="1" xfId="0" applyBorder="1"/>
    <xf numFmtId="4" fontId="6" fillId="0" borderId="1" xfId="0" applyNumberFormat="1" applyFont="1" applyFill="1" applyBorder="1"/>
    <xf numFmtId="0" fontId="3" fillId="0" borderId="1" xfId="0" applyFont="1" applyBorder="1" applyAlignment="1">
      <alignment horizontal="left"/>
    </xf>
    <xf numFmtId="4" fontId="0" fillId="0" borderId="0" xfId="0" applyNumberFormat="1"/>
    <xf numFmtId="0" fontId="6" fillId="0" borderId="1" xfId="0" quotePrefix="1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945D59-3A6C-4B84-AD5A-6BC876BBEFD8}">
  <dimension ref="A1:M48"/>
  <sheetViews>
    <sheetView topLeftCell="A10" zoomScale="93" zoomScaleNormal="93" workbookViewId="0">
      <selection activeCell="E35" sqref="E35"/>
    </sheetView>
  </sheetViews>
  <sheetFormatPr defaultRowHeight="12.75" x14ac:dyDescent="0.2"/>
  <cols>
    <col min="1" max="1" width="8.140625" customWidth="1"/>
    <col min="2" max="2" width="24.5703125" customWidth="1"/>
    <col min="3" max="3" width="25.5703125" customWidth="1"/>
    <col min="4" max="4" width="15.5703125" customWidth="1"/>
    <col min="5" max="5" width="11.28515625" customWidth="1"/>
    <col min="6" max="6" width="10.42578125" customWidth="1"/>
    <col min="7" max="7" width="11.85546875" customWidth="1"/>
    <col min="8" max="8" width="12.5703125" customWidth="1"/>
    <col min="9" max="9" width="11.28515625" customWidth="1"/>
    <col min="10" max="10" width="11.140625" hidden="1" customWidth="1"/>
    <col min="11" max="11" width="11.28515625" customWidth="1"/>
    <col min="12" max="12" width="12.7109375" customWidth="1"/>
    <col min="13" max="13" width="13" customWidth="1"/>
    <col min="15" max="1026" width="8.7109375" customWidth="1"/>
  </cols>
  <sheetData>
    <row r="1" spans="1:13" x14ac:dyDescent="0.2">
      <c r="A1" s="17" t="s">
        <v>56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</row>
    <row r="3" spans="1:13" ht="100.5" customHeight="1" x14ac:dyDescent="0.2">
      <c r="A3" s="1" t="s">
        <v>0</v>
      </c>
      <c r="B3" s="1" t="s">
        <v>1</v>
      </c>
      <c r="C3" s="1" t="s">
        <v>2</v>
      </c>
      <c r="D3" s="2" t="s">
        <v>3</v>
      </c>
      <c r="E3" s="2" t="s">
        <v>4</v>
      </c>
      <c r="F3" s="1" t="s">
        <v>5</v>
      </c>
      <c r="G3" s="3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5" t="s">
        <v>11</v>
      </c>
      <c r="M3" s="6" t="s">
        <v>12</v>
      </c>
    </row>
    <row r="4" spans="1:13" x14ac:dyDescent="0.2">
      <c r="A4" s="7">
        <v>1</v>
      </c>
      <c r="B4" s="8" t="s">
        <v>13</v>
      </c>
      <c r="C4" s="7" t="s">
        <v>57</v>
      </c>
      <c r="D4" s="9">
        <v>6400</v>
      </c>
      <c r="E4" s="9">
        <v>2392.5</v>
      </c>
      <c r="F4" s="9">
        <f>D4+E4</f>
        <v>8792.5</v>
      </c>
      <c r="G4" s="10">
        <f>2594.17+1363.72</f>
        <v>3957.8900000000003</v>
      </c>
      <c r="H4" s="9">
        <v>2700</v>
      </c>
      <c r="I4" s="9">
        <v>576</v>
      </c>
      <c r="J4" s="11"/>
      <c r="K4" s="11"/>
      <c r="L4" s="9">
        <f t="shared" ref="L4:L40" si="0">H4+I4+K4</f>
        <v>3276</v>
      </c>
      <c r="M4" s="9"/>
    </row>
    <row r="5" spans="1:13" x14ac:dyDescent="0.2">
      <c r="A5" s="7">
        <v>2</v>
      </c>
      <c r="B5" s="8" t="s">
        <v>14</v>
      </c>
      <c r="C5" s="7" t="s">
        <v>57</v>
      </c>
      <c r="D5" s="9">
        <v>6400</v>
      </c>
      <c r="E5" s="9">
        <v>957</v>
      </c>
      <c r="F5" s="9">
        <f t="shared" ref="F5:F40" si="1">D5+E5</f>
        <v>7357</v>
      </c>
      <c r="G5" s="10">
        <v>3212.14</v>
      </c>
      <c r="H5" s="9">
        <v>2700</v>
      </c>
      <c r="I5" s="9">
        <v>885.6</v>
      </c>
      <c r="J5" s="11"/>
      <c r="K5" s="11"/>
      <c r="L5" s="9">
        <f t="shared" si="0"/>
        <v>3585.6</v>
      </c>
      <c r="M5" s="9"/>
    </row>
    <row r="6" spans="1:13" x14ac:dyDescent="0.2">
      <c r="A6" s="7">
        <v>3</v>
      </c>
      <c r="B6" s="8" t="s">
        <v>15</v>
      </c>
      <c r="C6" s="7" t="s">
        <v>58</v>
      </c>
      <c r="D6" s="9">
        <v>10666.6</v>
      </c>
      <c r="E6" s="9"/>
      <c r="F6" s="9">
        <f t="shared" si="1"/>
        <v>10666.6</v>
      </c>
      <c r="G6" s="10">
        <v>4122.62</v>
      </c>
      <c r="H6" s="9">
        <f>2700+1800</f>
        <v>4500</v>
      </c>
      <c r="I6" s="9">
        <v>432</v>
      </c>
      <c r="J6" s="11"/>
      <c r="K6" s="11"/>
      <c r="L6" s="9">
        <f t="shared" si="0"/>
        <v>4932</v>
      </c>
      <c r="M6" s="9"/>
    </row>
    <row r="7" spans="1:13" x14ac:dyDescent="0.2">
      <c r="A7" s="7">
        <v>4</v>
      </c>
      <c r="B7" s="8" t="s">
        <v>16</v>
      </c>
      <c r="C7" s="7" t="s">
        <v>57</v>
      </c>
      <c r="D7" s="9">
        <v>6400</v>
      </c>
      <c r="E7" s="9">
        <v>478.5</v>
      </c>
      <c r="F7" s="9">
        <f t="shared" si="1"/>
        <v>6878.5</v>
      </c>
      <c r="G7" s="10">
        <v>2810.73</v>
      </c>
      <c r="H7" s="9">
        <v>2700</v>
      </c>
      <c r="I7" s="9">
        <v>88</v>
      </c>
      <c r="J7" s="11"/>
      <c r="K7" s="11"/>
      <c r="L7" s="9">
        <f t="shared" si="0"/>
        <v>2788</v>
      </c>
      <c r="M7" s="9"/>
    </row>
    <row r="8" spans="1:13" x14ac:dyDescent="0.2">
      <c r="A8" s="7">
        <v>5</v>
      </c>
      <c r="B8" s="8" t="s">
        <v>17</v>
      </c>
      <c r="C8" s="7" t="s">
        <v>57</v>
      </c>
      <c r="D8" s="9">
        <v>6400</v>
      </c>
      <c r="E8" s="9">
        <v>957</v>
      </c>
      <c r="F8" s="9">
        <f t="shared" si="1"/>
        <v>7357</v>
      </c>
      <c r="G8" s="10">
        <v>3225.02</v>
      </c>
      <c r="H8" s="9">
        <v>2700</v>
      </c>
      <c r="I8" s="9">
        <v>531.20000000000005</v>
      </c>
      <c r="J8" s="11"/>
      <c r="K8" s="11"/>
      <c r="L8" s="9">
        <f t="shared" si="0"/>
        <v>3231.2</v>
      </c>
      <c r="M8" s="9"/>
    </row>
    <row r="9" spans="1:13" x14ac:dyDescent="0.2">
      <c r="A9" s="7">
        <v>6</v>
      </c>
      <c r="B9" s="8" t="s">
        <v>18</v>
      </c>
      <c r="C9" s="7" t="s">
        <v>57</v>
      </c>
      <c r="D9" s="9">
        <v>6400</v>
      </c>
      <c r="E9" s="9">
        <v>1435.5</v>
      </c>
      <c r="F9" s="9">
        <f t="shared" si="1"/>
        <v>7835.5</v>
      </c>
      <c r="G9" s="10">
        <f>2620.16+818.23</f>
        <v>3438.39</v>
      </c>
      <c r="H9" s="9">
        <v>2700</v>
      </c>
      <c r="I9" s="9">
        <v>705.6</v>
      </c>
      <c r="J9" s="11"/>
      <c r="K9" s="9">
        <v>-350</v>
      </c>
      <c r="L9" s="9">
        <f t="shared" si="0"/>
        <v>3055.6</v>
      </c>
      <c r="M9" s="9"/>
    </row>
    <row r="10" spans="1:13" x14ac:dyDescent="0.2">
      <c r="A10" s="7">
        <v>7</v>
      </c>
      <c r="B10" s="8" t="s">
        <v>19</v>
      </c>
      <c r="C10" s="7" t="s">
        <v>57</v>
      </c>
      <c r="D10" s="9">
        <v>6400</v>
      </c>
      <c r="E10" s="9"/>
      <c r="F10" s="9">
        <f t="shared" si="1"/>
        <v>6400</v>
      </c>
      <c r="G10" s="10">
        <v>2728.09</v>
      </c>
      <c r="H10" s="9">
        <v>2700</v>
      </c>
      <c r="I10" s="9">
        <v>548.80000000000007</v>
      </c>
      <c r="J10" s="12"/>
      <c r="K10" s="9"/>
      <c r="L10" s="9">
        <f t="shared" si="0"/>
        <v>3248.8</v>
      </c>
      <c r="M10" s="9"/>
    </row>
    <row r="11" spans="1:13" x14ac:dyDescent="0.2">
      <c r="A11" s="7">
        <v>8</v>
      </c>
      <c r="B11" s="8" t="s">
        <v>20</v>
      </c>
      <c r="C11" s="7" t="s">
        <v>57</v>
      </c>
      <c r="D11" s="9">
        <v>6400</v>
      </c>
      <c r="E11" s="9"/>
      <c r="F11" s="9">
        <f t="shared" si="1"/>
        <v>6400</v>
      </c>
      <c r="G11" s="10">
        <v>2653.77</v>
      </c>
      <c r="H11" s="9">
        <v>2700</v>
      </c>
      <c r="I11" s="9">
        <v>568</v>
      </c>
      <c r="J11" s="11"/>
      <c r="K11" s="9"/>
      <c r="L11" s="9">
        <f t="shared" si="0"/>
        <v>3268</v>
      </c>
      <c r="M11" s="9">
        <v>140.35</v>
      </c>
    </row>
    <row r="12" spans="1:13" x14ac:dyDescent="0.2">
      <c r="A12" s="7">
        <v>9</v>
      </c>
      <c r="B12" s="8" t="s">
        <v>21</v>
      </c>
      <c r="C12" s="7" t="s">
        <v>57</v>
      </c>
      <c r="D12" s="9">
        <v>6400</v>
      </c>
      <c r="E12" s="9"/>
      <c r="F12" s="9">
        <f t="shared" si="1"/>
        <v>6400</v>
      </c>
      <c r="G12" s="10">
        <v>2648.9</v>
      </c>
      <c r="H12" s="9">
        <v>2700</v>
      </c>
      <c r="I12" s="9">
        <v>312</v>
      </c>
      <c r="J12" s="13"/>
      <c r="K12" s="9"/>
      <c r="L12" s="9">
        <f t="shared" si="0"/>
        <v>3012</v>
      </c>
      <c r="M12" s="9"/>
    </row>
    <row r="13" spans="1:13" x14ac:dyDescent="0.2">
      <c r="A13" s="7">
        <v>10</v>
      </c>
      <c r="B13" s="8" t="s">
        <v>22</v>
      </c>
      <c r="C13" s="7" t="s">
        <v>57</v>
      </c>
      <c r="D13" s="9">
        <v>6400</v>
      </c>
      <c r="E13" s="9"/>
      <c r="F13" s="9">
        <f t="shared" si="1"/>
        <v>6400</v>
      </c>
      <c r="G13" s="10">
        <v>2646.81</v>
      </c>
      <c r="H13" s="9">
        <v>2700</v>
      </c>
      <c r="I13" s="9">
        <v>263.2</v>
      </c>
      <c r="J13" s="11"/>
      <c r="K13" s="9"/>
      <c r="L13" s="9">
        <f t="shared" si="0"/>
        <v>2963.2</v>
      </c>
      <c r="M13" s="9"/>
    </row>
    <row r="14" spans="1:13" x14ac:dyDescent="0.2">
      <c r="A14" s="7">
        <v>11</v>
      </c>
      <c r="B14" s="8" t="s">
        <v>23</v>
      </c>
      <c r="C14" s="7" t="s">
        <v>57</v>
      </c>
      <c r="D14" s="9">
        <v>6400</v>
      </c>
      <c r="E14" s="9">
        <v>1435.5</v>
      </c>
      <c r="F14" s="9">
        <f t="shared" si="1"/>
        <v>7835.5</v>
      </c>
      <c r="G14" s="10">
        <f>2930.11+818.23</f>
        <v>3748.34</v>
      </c>
      <c r="H14" s="9">
        <v>2700</v>
      </c>
      <c r="I14" s="9">
        <v>144</v>
      </c>
      <c r="J14" s="12"/>
      <c r="K14" s="9"/>
      <c r="L14" s="9">
        <f t="shared" si="0"/>
        <v>2844</v>
      </c>
      <c r="M14" s="9">
        <v>180.25</v>
      </c>
    </row>
    <row r="15" spans="1:13" x14ac:dyDescent="0.2">
      <c r="A15" s="7">
        <v>12</v>
      </c>
      <c r="B15" s="8" t="s">
        <v>24</v>
      </c>
      <c r="C15" s="7" t="s">
        <v>59</v>
      </c>
      <c r="D15" s="9">
        <v>8960</v>
      </c>
      <c r="E15" s="9">
        <v>1435.5</v>
      </c>
      <c r="F15" s="9">
        <f t="shared" si="1"/>
        <v>10395.5</v>
      </c>
      <c r="G15" s="10">
        <f>3632.6+818.23</f>
        <v>4450.83</v>
      </c>
      <c r="H15" s="9">
        <f>2700+1080</f>
        <v>3780</v>
      </c>
      <c r="I15" s="9">
        <v>284</v>
      </c>
      <c r="J15" s="12"/>
      <c r="K15" s="9">
        <v>-500</v>
      </c>
      <c r="L15" s="9">
        <f t="shared" si="0"/>
        <v>3564</v>
      </c>
      <c r="M15" s="9"/>
    </row>
    <row r="16" spans="1:13" x14ac:dyDescent="0.2">
      <c r="A16" s="7">
        <v>13</v>
      </c>
      <c r="B16" s="8" t="s">
        <v>25</v>
      </c>
      <c r="C16" s="7" t="s">
        <v>60</v>
      </c>
      <c r="D16" s="9">
        <v>12800</v>
      </c>
      <c r="E16" s="9"/>
      <c r="F16" s="9">
        <f t="shared" si="1"/>
        <v>12800</v>
      </c>
      <c r="G16" s="10">
        <v>4906.12</v>
      </c>
      <c r="H16" s="9">
        <v>5400</v>
      </c>
      <c r="I16" s="9">
        <f>243.2+304</f>
        <v>547.20000000000005</v>
      </c>
      <c r="J16" s="12"/>
      <c r="K16" s="9"/>
      <c r="L16" s="9">
        <f t="shared" si="0"/>
        <v>5947.2</v>
      </c>
      <c r="M16" s="9"/>
    </row>
    <row r="17" spans="1:13" x14ac:dyDescent="0.2">
      <c r="A17" s="7">
        <v>14</v>
      </c>
      <c r="B17" s="8" t="s">
        <v>26</v>
      </c>
      <c r="C17" s="7" t="s">
        <v>57</v>
      </c>
      <c r="D17" s="9">
        <v>6400</v>
      </c>
      <c r="E17" s="9">
        <v>478.5</v>
      </c>
      <c r="F17" s="9">
        <f t="shared" si="1"/>
        <v>6878.5</v>
      </c>
      <c r="G17" s="10">
        <v>3036.99</v>
      </c>
      <c r="H17" s="9">
        <v>2700</v>
      </c>
      <c r="I17" s="9">
        <v>112</v>
      </c>
      <c r="J17" s="12"/>
      <c r="K17" s="9"/>
      <c r="L17" s="9">
        <f t="shared" si="0"/>
        <v>2812</v>
      </c>
      <c r="M17" s="9"/>
    </row>
    <row r="18" spans="1:13" x14ac:dyDescent="0.2">
      <c r="A18" s="7">
        <v>15</v>
      </c>
      <c r="B18" s="8" t="s">
        <v>27</v>
      </c>
      <c r="C18" s="7" t="s">
        <v>57</v>
      </c>
      <c r="D18" s="9">
        <v>6400</v>
      </c>
      <c r="E18" s="9"/>
      <c r="F18" s="9">
        <f t="shared" si="1"/>
        <v>6400</v>
      </c>
      <c r="G18" s="10">
        <v>2322.2800000000002</v>
      </c>
      <c r="H18" s="9">
        <v>2700</v>
      </c>
      <c r="I18" s="9">
        <v>959.2</v>
      </c>
      <c r="J18" s="12"/>
      <c r="K18" s="9">
        <v>-100</v>
      </c>
      <c r="L18" s="9">
        <f t="shared" si="0"/>
        <v>3559.2</v>
      </c>
      <c r="M18" s="9">
        <v>399.95</v>
      </c>
    </row>
    <row r="19" spans="1:13" x14ac:dyDescent="0.2">
      <c r="A19" s="7">
        <v>16</v>
      </c>
      <c r="B19" s="8" t="s">
        <v>28</v>
      </c>
      <c r="C19" s="7" t="s">
        <v>57</v>
      </c>
      <c r="D19" s="9">
        <v>6400</v>
      </c>
      <c r="E19" s="9"/>
      <c r="F19" s="9">
        <f t="shared" si="1"/>
        <v>6400</v>
      </c>
      <c r="G19" s="10">
        <v>2731.67</v>
      </c>
      <c r="H19" s="9">
        <v>2700</v>
      </c>
      <c r="I19" s="9">
        <v>448</v>
      </c>
      <c r="J19" s="12"/>
      <c r="K19" s="9"/>
      <c r="L19" s="9">
        <f t="shared" si="0"/>
        <v>3148</v>
      </c>
      <c r="M19" s="9"/>
    </row>
    <row r="20" spans="1:13" x14ac:dyDescent="0.2">
      <c r="A20" s="7">
        <v>17</v>
      </c>
      <c r="B20" s="8" t="s">
        <v>29</v>
      </c>
      <c r="C20" s="7" t="s">
        <v>57</v>
      </c>
      <c r="D20" s="9">
        <v>6400</v>
      </c>
      <c r="E20" s="9"/>
      <c r="F20" s="9">
        <f t="shared" si="1"/>
        <v>6400</v>
      </c>
      <c r="G20" s="10">
        <v>2854.09</v>
      </c>
      <c r="H20" s="9">
        <v>2700</v>
      </c>
      <c r="I20" s="9">
        <v>1185.6000000000001</v>
      </c>
      <c r="J20" s="11"/>
      <c r="K20" s="9"/>
      <c r="L20" s="9">
        <f t="shared" si="0"/>
        <v>3885.6000000000004</v>
      </c>
      <c r="M20" s="9"/>
    </row>
    <row r="21" spans="1:13" x14ac:dyDescent="0.2">
      <c r="A21" s="7">
        <v>18</v>
      </c>
      <c r="B21" s="8" t="s">
        <v>30</v>
      </c>
      <c r="C21" s="7" t="s">
        <v>57</v>
      </c>
      <c r="D21" s="9">
        <v>6400</v>
      </c>
      <c r="E21" s="9">
        <v>1435.5</v>
      </c>
      <c r="F21" s="9">
        <f t="shared" si="1"/>
        <v>7835.5</v>
      </c>
      <c r="G21" s="10">
        <f>2725.08+818.23</f>
        <v>3543.31</v>
      </c>
      <c r="H21" s="9">
        <v>2700</v>
      </c>
      <c r="I21" s="9">
        <v>503.20000000000005</v>
      </c>
      <c r="J21" s="12"/>
      <c r="K21" s="12"/>
      <c r="L21" s="9">
        <f t="shared" si="0"/>
        <v>3203.2</v>
      </c>
      <c r="M21" s="9">
        <v>337.5</v>
      </c>
    </row>
    <row r="22" spans="1:13" x14ac:dyDescent="0.2">
      <c r="A22" s="7">
        <v>19</v>
      </c>
      <c r="B22" s="8" t="s">
        <v>31</v>
      </c>
      <c r="C22" s="16" t="s">
        <v>57</v>
      </c>
      <c r="D22" s="9">
        <v>6400</v>
      </c>
      <c r="E22" s="9"/>
      <c r="F22" s="9">
        <f t="shared" si="1"/>
        <v>6400</v>
      </c>
      <c r="G22" s="10">
        <v>2589.5500000000002</v>
      </c>
      <c r="H22" s="9">
        <v>2700</v>
      </c>
      <c r="I22" s="9">
        <v>963.2</v>
      </c>
      <c r="J22" s="12"/>
      <c r="K22" s="12"/>
      <c r="L22" s="9">
        <f t="shared" si="0"/>
        <v>3663.2</v>
      </c>
      <c r="M22" s="9"/>
    </row>
    <row r="23" spans="1:13" x14ac:dyDescent="0.2">
      <c r="A23" s="7">
        <v>20</v>
      </c>
      <c r="B23" s="8" t="s">
        <v>32</v>
      </c>
      <c r="C23" s="7" t="s">
        <v>57</v>
      </c>
      <c r="D23" s="9">
        <v>6400</v>
      </c>
      <c r="E23" s="9"/>
      <c r="F23" s="9">
        <f t="shared" si="1"/>
        <v>6400</v>
      </c>
      <c r="G23" s="10">
        <v>2722.81</v>
      </c>
      <c r="H23" s="9">
        <v>2700</v>
      </c>
      <c r="I23" s="9">
        <v>112</v>
      </c>
      <c r="J23" s="12"/>
      <c r="K23" s="12"/>
      <c r="L23" s="9">
        <f t="shared" si="0"/>
        <v>2812</v>
      </c>
      <c r="M23" s="9"/>
    </row>
    <row r="24" spans="1:13" x14ac:dyDescent="0.2">
      <c r="A24" s="7">
        <v>21</v>
      </c>
      <c r="B24" s="8" t="s">
        <v>33</v>
      </c>
      <c r="C24" s="7" t="s">
        <v>57</v>
      </c>
      <c r="D24" s="9">
        <v>6400</v>
      </c>
      <c r="E24" s="9"/>
      <c r="F24" s="9">
        <f t="shared" si="1"/>
        <v>6400</v>
      </c>
      <c r="G24" s="10">
        <v>2436.02</v>
      </c>
      <c r="H24" s="9">
        <v>2700</v>
      </c>
      <c r="I24" s="9">
        <v>516.80000000000007</v>
      </c>
      <c r="J24" s="11"/>
      <c r="K24" s="11"/>
      <c r="L24" s="9">
        <f t="shared" si="0"/>
        <v>3216.8</v>
      </c>
      <c r="M24" s="9">
        <v>295.83</v>
      </c>
    </row>
    <row r="25" spans="1:13" x14ac:dyDescent="0.2">
      <c r="A25" s="7">
        <v>22</v>
      </c>
      <c r="B25" s="8" t="s">
        <v>34</v>
      </c>
      <c r="C25" s="7" t="s">
        <v>57</v>
      </c>
      <c r="D25" s="9">
        <v>6400</v>
      </c>
      <c r="E25" s="9">
        <v>957</v>
      </c>
      <c r="F25" s="9">
        <f t="shared" si="1"/>
        <v>7357</v>
      </c>
      <c r="G25" s="10">
        <v>3489.39</v>
      </c>
      <c r="H25" s="9">
        <v>2700</v>
      </c>
      <c r="I25" s="9">
        <v>218.4</v>
      </c>
      <c r="J25" s="12"/>
      <c r="K25" s="12"/>
      <c r="L25" s="9">
        <f t="shared" si="0"/>
        <v>2918.4</v>
      </c>
      <c r="M25" s="9"/>
    </row>
    <row r="26" spans="1:13" x14ac:dyDescent="0.2">
      <c r="A26" s="7">
        <v>23</v>
      </c>
      <c r="B26" s="8" t="s">
        <v>35</v>
      </c>
      <c r="C26" s="7" t="s">
        <v>57</v>
      </c>
      <c r="D26" s="9">
        <v>6400</v>
      </c>
      <c r="E26" s="9">
        <v>957</v>
      </c>
      <c r="F26" s="9">
        <f t="shared" si="1"/>
        <v>7357</v>
      </c>
      <c r="G26" s="10">
        <v>3406.81</v>
      </c>
      <c r="H26" s="9">
        <v>2700</v>
      </c>
      <c r="I26" s="9">
        <v>795.2</v>
      </c>
      <c r="J26" s="11"/>
      <c r="K26" s="11"/>
      <c r="L26" s="9">
        <f t="shared" si="0"/>
        <v>3495.2</v>
      </c>
      <c r="M26" s="9"/>
    </row>
    <row r="27" spans="1:13" x14ac:dyDescent="0.2">
      <c r="A27" s="7">
        <v>24</v>
      </c>
      <c r="B27" s="8" t="s">
        <v>36</v>
      </c>
      <c r="C27" s="7" t="s">
        <v>57</v>
      </c>
      <c r="D27" s="9">
        <v>6400</v>
      </c>
      <c r="E27" s="9"/>
      <c r="F27" s="9">
        <f t="shared" si="1"/>
        <v>6400</v>
      </c>
      <c r="G27" s="10">
        <v>2634.72</v>
      </c>
      <c r="H27" s="9">
        <v>2700</v>
      </c>
      <c r="I27" s="9">
        <v>852.80000000000007</v>
      </c>
      <c r="J27" s="11"/>
      <c r="K27" s="11"/>
      <c r="L27" s="9">
        <f t="shared" si="0"/>
        <v>3552.8</v>
      </c>
      <c r="M27" s="9"/>
    </row>
    <row r="28" spans="1:13" x14ac:dyDescent="0.2">
      <c r="A28" s="7">
        <v>25</v>
      </c>
      <c r="B28" s="8" t="s">
        <v>37</v>
      </c>
      <c r="C28" s="7" t="s">
        <v>57</v>
      </c>
      <c r="D28" s="9">
        <v>6400</v>
      </c>
      <c r="E28" s="9"/>
      <c r="F28" s="9">
        <f t="shared" si="1"/>
        <v>6400</v>
      </c>
      <c r="G28" s="10">
        <v>2854.09</v>
      </c>
      <c r="H28" s="9">
        <v>2700</v>
      </c>
      <c r="I28" s="9">
        <v>334.40000000000003</v>
      </c>
      <c r="J28" s="11"/>
      <c r="K28" s="11"/>
      <c r="L28" s="9">
        <f t="shared" si="0"/>
        <v>3034.4</v>
      </c>
      <c r="M28" s="9"/>
    </row>
    <row r="29" spans="1:13" x14ac:dyDescent="0.2">
      <c r="A29" s="7">
        <v>26</v>
      </c>
      <c r="B29" s="8" t="s">
        <v>38</v>
      </c>
      <c r="C29" s="7" t="s">
        <v>57</v>
      </c>
      <c r="D29" s="9">
        <v>6400</v>
      </c>
      <c r="E29" s="9">
        <v>478.5</v>
      </c>
      <c r="F29" s="9">
        <f t="shared" si="1"/>
        <v>6878.5</v>
      </c>
      <c r="G29" s="10">
        <v>2386.9899999999998</v>
      </c>
      <c r="H29" s="9">
        <v>2700</v>
      </c>
      <c r="I29" s="9">
        <v>112</v>
      </c>
      <c r="J29" s="12"/>
      <c r="K29" s="12"/>
      <c r="L29" s="9">
        <f t="shared" si="0"/>
        <v>2812</v>
      </c>
      <c r="M29" s="9"/>
    </row>
    <row r="30" spans="1:13" x14ac:dyDescent="0.2">
      <c r="A30" s="7">
        <v>27</v>
      </c>
      <c r="B30" s="8" t="s">
        <v>39</v>
      </c>
      <c r="C30" s="7" t="s">
        <v>57</v>
      </c>
      <c r="D30" s="9">
        <v>6400</v>
      </c>
      <c r="E30" s="9">
        <v>1435.5</v>
      </c>
      <c r="F30" s="9">
        <f t="shared" si="1"/>
        <v>7835.5</v>
      </c>
      <c r="G30" s="10">
        <f>2585.16+818.23</f>
        <v>3403.39</v>
      </c>
      <c r="H30" s="9">
        <v>2700</v>
      </c>
      <c r="I30" s="9">
        <v>1500</v>
      </c>
      <c r="J30" s="12"/>
      <c r="K30" s="12"/>
      <c r="L30" s="9">
        <f t="shared" si="0"/>
        <v>4200</v>
      </c>
      <c r="M30" s="9"/>
    </row>
    <row r="31" spans="1:13" x14ac:dyDescent="0.2">
      <c r="A31" s="7">
        <v>28</v>
      </c>
      <c r="B31" s="8" t="s">
        <v>40</v>
      </c>
      <c r="C31" s="7" t="s">
        <v>57</v>
      </c>
      <c r="D31" s="9">
        <v>6400</v>
      </c>
      <c r="E31" s="9">
        <v>2105.4</v>
      </c>
      <c r="F31" s="9">
        <f t="shared" si="1"/>
        <v>8505.4</v>
      </c>
      <c r="G31" s="10">
        <v>3863.52</v>
      </c>
      <c r="H31" s="9">
        <v>2700</v>
      </c>
      <c r="I31" s="9">
        <v>1144</v>
      </c>
      <c r="J31" s="11"/>
      <c r="K31" s="11"/>
      <c r="L31" s="9">
        <f t="shared" si="0"/>
        <v>3844</v>
      </c>
      <c r="M31" s="9"/>
    </row>
    <row r="32" spans="1:13" x14ac:dyDescent="0.2">
      <c r="A32" s="7">
        <v>29</v>
      </c>
      <c r="B32" s="8" t="s">
        <v>41</v>
      </c>
      <c r="C32" s="7" t="s">
        <v>57</v>
      </c>
      <c r="D32" s="9">
        <v>6400</v>
      </c>
      <c r="E32" s="9">
        <v>1148.4000000000001</v>
      </c>
      <c r="F32" s="9">
        <f t="shared" si="1"/>
        <v>7548.4</v>
      </c>
      <c r="G32" s="10">
        <v>3188.98</v>
      </c>
      <c r="H32" s="9">
        <v>2700</v>
      </c>
      <c r="I32" s="9">
        <v>688</v>
      </c>
      <c r="J32" s="12"/>
      <c r="K32" s="12"/>
      <c r="L32" s="9">
        <f t="shared" si="0"/>
        <v>3388</v>
      </c>
      <c r="M32" s="9"/>
    </row>
    <row r="33" spans="1:13" x14ac:dyDescent="0.2">
      <c r="A33" s="7">
        <v>30</v>
      </c>
      <c r="B33" s="8" t="s">
        <v>42</v>
      </c>
      <c r="C33" s="16" t="s">
        <v>57</v>
      </c>
      <c r="D33" s="9">
        <v>6400</v>
      </c>
      <c r="E33" s="9"/>
      <c r="F33" s="9">
        <f t="shared" si="1"/>
        <v>6400</v>
      </c>
      <c r="G33" s="10">
        <v>2727.47</v>
      </c>
      <c r="H33" s="9">
        <v>2700</v>
      </c>
      <c r="I33" s="9">
        <v>488</v>
      </c>
      <c r="J33" s="12"/>
      <c r="K33" s="12"/>
      <c r="L33" s="9">
        <f t="shared" si="0"/>
        <v>3188</v>
      </c>
      <c r="M33" s="9"/>
    </row>
    <row r="34" spans="1:13" x14ac:dyDescent="0.2">
      <c r="A34" s="7">
        <v>31</v>
      </c>
      <c r="B34" s="8" t="s">
        <v>43</v>
      </c>
      <c r="C34" s="7" t="s">
        <v>57</v>
      </c>
      <c r="D34" s="9">
        <v>6400</v>
      </c>
      <c r="E34" s="9"/>
      <c r="F34" s="9">
        <f t="shared" si="1"/>
        <v>6400</v>
      </c>
      <c r="G34" s="10">
        <v>2634.72</v>
      </c>
      <c r="H34" s="9">
        <v>2700</v>
      </c>
      <c r="I34" s="9">
        <v>499.20000000000005</v>
      </c>
      <c r="J34" s="11"/>
      <c r="K34" s="11"/>
      <c r="L34" s="9">
        <f t="shared" si="0"/>
        <v>3199.2</v>
      </c>
      <c r="M34" s="9"/>
    </row>
    <row r="35" spans="1:13" x14ac:dyDescent="0.2">
      <c r="A35" s="7">
        <v>32</v>
      </c>
      <c r="B35" s="8" t="s">
        <v>44</v>
      </c>
      <c r="C35" s="7" t="s">
        <v>61</v>
      </c>
      <c r="D35" s="9">
        <v>3200</v>
      </c>
      <c r="E35" s="9">
        <v>976.14</v>
      </c>
      <c r="F35" s="9">
        <f t="shared" si="1"/>
        <v>4176.1400000000003</v>
      </c>
      <c r="G35" s="10">
        <f>1431.15+556.4</f>
        <v>1987.5500000000002</v>
      </c>
      <c r="H35" s="9">
        <v>1350</v>
      </c>
      <c r="I35" s="9">
        <v>360</v>
      </c>
      <c r="J35" s="12"/>
      <c r="K35" s="12"/>
      <c r="L35" s="9">
        <f t="shared" si="0"/>
        <v>1710</v>
      </c>
      <c r="M35" s="9"/>
    </row>
    <row r="36" spans="1:13" x14ac:dyDescent="0.2">
      <c r="A36" s="7">
        <v>33</v>
      </c>
      <c r="B36" s="14" t="s">
        <v>45</v>
      </c>
      <c r="C36" s="7" t="s">
        <v>57</v>
      </c>
      <c r="D36" s="9">
        <v>6400</v>
      </c>
      <c r="E36" s="9">
        <v>1148.4000000000001</v>
      </c>
      <c r="F36" s="9">
        <f t="shared" si="1"/>
        <v>7548.4</v>
      </c>
      <c r="G36" s="10">
        <v>3344.49</v>
      </c>
      <c r="H36" s="9">
        <v>2700</v>
      </c>
      <c r="I36" s="9">
        <v>1500</v>
      </c>
      <c r="J36" s="11"/>
      <c r="K36" s="11"/>
      <c r="L36" s="9">
        <f t="shared" si="0"/>
        <v>4200</v>
      </c>
      <c r="M36" s="9">
        <v>345.71</v>
      </c>
    </row>
    <row r="37" spans="1:13" x14ac:dyDescent="0.2">
      <c r="A37" s="7">
        <v>34</v>
      </c>
      <c r="B37" s="14" t="s">
        <v>46</v>
      </c>
      <c r="C37" s="7" t="s">
        <v>57</v>
      </c>
      <c r="D37" s="9">
        <v>6400</v>
      </c>
      <c r="E37" s="9">
        <v>478.5</v>
      </c>
      <c r="F37" s="9">
        <f t="shared" si="1"/>
        <v>6878.5</v>
      </c>
      <c r="G37" s="10">
        <v>2801.25</v>
      </c>
      <c r="H37" s="9">
        <v>2700</v>
      </c>
      <c r="I37" s="9">
        <v>585.6</v>
      </c>
      <c r="J37" s="11"/>
      <c r="K37" s="11"/>
      <c r="L37" s="9">
        <f t="shared" si="0"/>
        <v>3285.6</v>
      </c>
      <c r="M37" s="9"/>
    </row>
    <row r="38" spans="1:13" x14ac:dyDescent="0.2">
      <c r="A38" s="7">
        <v>35</v>
      </c>
      <c r="B38" s="14" t="s">
        <v>47</v>
      </c>
      <c r="C38" s="7" t="s">
        <v>57</v>
      </c>
      <c r="D38" s="9">
        <v>6400</v>
      </c>
      <c r="E38" s="9"/>
      <c r="F38" s="9">
        <f t="shared" si="1"/>
        <v>6400</v>
      </c>
      <c r="G38" s="10">
        <v>2655.81</v>
      </c>
      <c r="H38" s="9">
        <v>2700</v>
      </c>
      <c r="I38" s="9">
        <v>696</v>
      </c>
      <c r="J38" s="12"/>
      <c r="K38" s="12"/>
      <c r="L38" s="9">
        <f t="shared" si="0"/>
        <v>3396</v>
      </c>
      <c r="M38" s="12"/>
    </row>
    <row r="39" spans="1:13" x14ac:dyDescent="0.2">
      <c r="A39" s="7">
        <v>36</v>
      </c>
      <c r="B39" s="14" t="s">
        <v>48</v>
      </c>
      <c r="C39" s="7" t="s">
        <v>57</v>
      </c>
      <c r="D39" s="9">
        <v>6400</v>
      </c>
      <c r="E39" s="9">
        <v>478.5</v>
      </c>
      <c r="F39" s="9">
        <f t="shared" si="1"/>
        <v>6878.5</v>
      </c>
      <c r="G39" s="10">
        <v>2858.69</v>
      </c>
      <c r="H39" s="9">
        <v>2700</v>
      </c>
      <c r="I39" s="9">
        <v>488</v>
      </c>
      <c r="J39" s="12"/>
      <c r="K39" s="12"/>
      <c r="L39" s="9">
        <f t="shared" si="0"/>
        <v>3188</v>
      </c>
      <c r="M39" s="12"/>
    </row>
    <row r="40" spans="1:13" x14ac:dyDescent="0.2">
      <c r="A40" s="7">
        <v>37</v>
      </c>
      <c r="B40" s="14" t="s">
        <v>49</v>
      </c>
      <c r="C40" s="7" t="s">
        <v>57</v>
      </c>
      <c r="D40" s="9">
        <v>6400</v>
      </c>
      <c r="E40" s="9">
        <v>478.5</v>
      </c>
      <c r="F40" s="9">
        <f t="shared" si="1"/>
        <v>6878.5</v>
      </c>
      <c r="G40" s="10">
        <v>2909.69</v>
      </c>
      <c r="H40" s="9">
        <v>2700</v>
      </c>
      <c r="I40" s="9">
        <v>531.20000000000005</v>
      </c>
      <c r="J40" s="11"/>
      <c r="K40" s="11"/>
      <c r="L40" s="9">
        <f t="shared" si="0"/>
        <v>3231.2</v>
      </c>
      <c r="M40" s="9"/>
    </row>
    <row r="41" spans="1:13" x14ac:dyDescent="0.2">
      <c r="E41" s="15"/>
      <c r="F41" s="15"/>
      <c r="G41" s="15"/>
      <c r="I41" s="15"/>
      <c r="J41" s="15"/>
      <c r="K41" s="15"/>
      <c r="L41" s="15"/>
      <c r="M41" s="15"/>
    </row>
    <row r="44" spans="1:13" x14ac:dyDescent="0.2">
      <c r="A44" t="s">
        <v>50</v>
      </c>
      <c r="B44" t="s">
        <v>51</v>
      </c>
    </row>
    <row r="45" spans="1:13" x14ac:dyDescent="0.2">
      <c r="B45" t="s">
        <v>52</v>
      </c>
    </row>
    <row r="46" spans="1:13" x14ac:dyDescent="0.2">
      <c r="B46" t="s">
        <v>53</v>
      </c>
    </row>
    <row r="47" spans="1:13" x14ac:dyDescent="0.2">
      <c r="B47" t="s">
        <v>54</v>
      </c>
    </row>
    <row r="48" spans="1:13" x14ac:dyDescent="0.2">
      <c r="B48" t="s">
        <v>55</v>
      </c>
    </row>
  </sheetData>
  <mergeCells count="1">
    <mergeCell ref="A1:M1"/>
  </mergeCells>
  <pageMargins left="0.78749999999999998" right="0.78749999999999998" top="1.0249999999999999" bottom="1.0249999999999999" header="0.78749999999999998" footer="0.78749999999999998"/>
  <pageSetup paperSize="9" firstPageNumber="0" orientation="landscape" horizontalDpi="300" verticalDpi="300" r:id="rId1"/>
  <headerFooter>
    <oddHeader>&amp;C&amp;A</oddHeader>
    <oddFooter>&amp;CPagina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C3B0EE-30C8-42DC-B840-B2CEA4AD9F58}">
  <dimension ref="A1:L48"/>
  <sheetViews>
    <sheetView zoomScale="93" zoomScaleNormal="93" workbookViewId="0">
      <selection activeCell="D41" sqref="D41"/>
    </sheetView>
  </sheetViews>
  <sheetFormatPr defaultRowHeight="12.75" x14ac:dyDescent="0.2"/>
  <cols>
    <col min="1" max="1" width="8.140625" customWidth="1"/>
    <col min="2" max="2" width="24.5703125" customWidth="1"/>
    <col min="3" max="3" width="15.5703125" customWidth="1"/>
    <col min="4" max="4" width="11.28515625" customWidth="1"/>
    <col min="5" max="5" width="10.42578125" customWidth="1"/>
    <col min="6" max="6" width="11.85546875" customWidth="1"/>
    <col min="7" max="7" width="12.5703125" customWidth="1"/>
    <col min="8" max="8" width="11.28515625" customWidth="1"/>
    <col min="9" max="9" width="11.140625" hidden="1" customWidth="1"/>
    <col min="10" max="10" width="11.28515625" customWidth="1"/>
    <col min="11" max="11" width="12.7109375" customWidth="1"/>
    <col min="12" max="12" width="13" customWidth="1"/>
    <col min="14" max="1025" width="8.7109375" customWidth="1"/>
  </cols>
  <sheetData>
    <row r="1" spans="1:12" x14ac:dyDescent="0.2">
      <c r="A1" s="17" t="s">
        <v>62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3" spans="1:12" ht="100.5" customHeight="1" x14ac:dyDescent="0.2">
      <c r="A3" s="1" t="s">
        <v>0</v>
      </c>
      <c r="B3" s="1" t="s">
        <v>1</v>
      </c>
      <c r="C3" s="2" t="s">
        <v>3</v>
      </c>
      <c r="D3" s="2" t="s">
        <v>4</v>
      </c>
      <c r="E3" s="1" t="s">
        <v>5</v>
      </c>
      <c r="F3" s="3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5" t="s">
        <v>11</v>
      </c>
      <c r="L3" s="6" t="s">
        <v>12</v>
      </c>
    </row>
    <row r="4" spans="1:12" x14ac:dyDescent="0.2">
      <c r="A4" s="7">
        <v>1</v>
      </c>
      <c r="B4" s="8" t="s">
        <v>13</v>
      </c>
      <c r="C4" s="9">
        <v>6400</v>
      </c>
      <c r="D4" s="9">
        <v>2392.5</v>
      </c>
      <c r="E4" s="9">
        <f>C4+D4</f>
        <v>8792.5</v>
      </c>
      <c r="F4" s="10">
        <f>2594.17+1363.72</f>
        <v>3957.8900000000003</v>
      </c>
      <c r="G4" s="9">
        <v>2700</v>
      </c>
      <c r="H4" s="9">
        <v>640</v>
      </c>
      <c r="I4" s="11"/>
      <c r="J4" s="11"/>
      <c r="K4" s="9">
        <v>3340</v>
      </c>
      <c r="L4" s="9"/>
    </row>
    <row r="5" spans="1:12" x14ac:dyDescent="0.2">
      <c r="A5" s="7">
        <v>2</v>
      </c>
      <c r="B5" s="8" t="s">
        <v>14</v>
      </c>
      <c r="C5" s="9">
        <v>6400</v>
      </c>
      <c r="D5" s="9">
        <v>957</v>
      </c>
      <c r="E5" s="9">
        <f t="shared" ref="E5:E40" si="0">C5+D5</f>
        <v>7357</v>
      </c>
      <c r="F5" s="10">
        <v>3212.14</v>
      </c>
      <c r="G5" s="9">
        <v>2700</v>
      </c>
      <c r="H5" s="9">
        <v>492</v>
      </c>
      <c r="I5" s="11"/>
      <c r="J5" s="11"/>
      <c r="K5" s="9">
        <v>3192</v>
      </c>
      <c r="L5" s="9"/>
    </row>
    <row r="6" spans="1:12" x14ac:dyDescent="0.2">
      <c r="A6" s="7">
        <v>3</v>
      </c>
      <c r="B6" s="8" t="s">
        <v>15</v>
      </c>
      <c r="C6" s="9">
        <v>6400</v>
      </c>
      <c r="D6" s="9">
        <f>957/30*28</f>
        <v>893.19999999999993</v>
      </c>
      <c r="E6" s="9">
        <f t="shared" si="0"/>
        <v>7293.2</v>
      </c>
      <c r="F6" s="10">
        <v>3211.48</v>
      </c>
      <c r="G6" s="9">
        <v>2700</v>
      </c>
      <c r="H6" s="9">
        <v>432</v>
      </c>
      <c r="I6" s="11"/>
      <c r="J6" s="11"/>
      <c r="K6" s="9">
        <v>3132</v>
      </c>
      <c r="L6" s="9"/>
    </row>
    <row r="7" spans="1:12" x14ac:dyDescent="0.2">
      <c r="A7" s="7">
        <v>4</v>
      </c>
      <c r="B7" s="8" t="s">
        <v>16</v>
      </c>
      <c r="C7" s="9">
        <v>6400</v>
      </c>
      <c r="D7" s="9">
        <v>478.5</v>
      </c>
      <c r="E7" s="9">
        <f t="shared" si="0"/>
        <v>6878.5</v>
      </c>
      <c r="F7" s="10">
        <v>2844.23</v>
      </c>
      <c r="G7" s="9">
        <v>2700</v>
      </c>
      <c r="H7" s="9">
        <v>104</v>
      </c>
      <c r="I7" s="11"/>
      <c r="J7" s="11"/>
      <c r="K7" s="9">
        <v>2804</v>
      </c>
      <c r="L7" s="9"/>
    </row>
    <row r="8" spans="1:12" x14ac:dyDescent="0.2">
      <c r="A8" s="7">
        <v>5</v>
      </c>
      <c r="B8" s="8" t="s">
        <v>17</v>
      </c>
      <c r="C8" s="9">
        <v>6400</v>
      </c>
      <c r="D8" s="9">
        <v>957</v>
      </c>
      <c r="E8" s="9">
        <f t="shared" si="0"/>
        <v>7357</v>
      </c>
      <c r="F8" s="10">
        <v>3225.02</v>
      </c>
      <c r="G8" s="9">
        <v>2700</v>
      </c>
      <c r="H8" s="9">
        <v>332</v>
      </c>
      <c r="I8" s="11"/>
      <c r="J8" s="11"/>
      <c r="K8" s="9">
        <v>3032</v>
      </c>
      <c r="L8" s="9"/>
    </row>
    <row r="9" spans="1:12" x14ac:dyDescent="0.2">
      <c r="A9" s="7">
        <v>6</v>
      </c>
      <c r="B9" s="8" t="s">
        <v>18</v>
      </c>
      <c r="C9" s="9">
        <v>6400</v>
      </c>
      <c r="D9" s="9">
        <v>1435.5</v>
      </c>
      <c r="E9" s="9">
        <f t="shared" si="0"/>
        <v>7835.5</v>
      </c>
      <c r="F9" s="10">
        <f>2620.16+818.23</f>
        <v>3438.39</v>
      </c>
      <c r="G9" s="9">
        <v>2700</v>
      </c>
      <c r="H9" s="9">
        <v>940.80000000000007</v>
      </c>
      <c r="I9" s="11"/>
      <c r="J9" s="9"/>
      <c r="K9" s="9">
        <v>3640.8</v>
      </c>
      <c r="L9" s="9">
        <v>249.7</v>
      </c>
    </row>
    <row r="10" spans="1:12" x14ac:dyDescent="0.2">
      <c r="A10" s="7">
        <v>7</v>
      </c>
      <c r="B10" s="8" t="s">
        <v>19</v>
      </c>
      <c r="C10" s="9">
        <v>6400</v>
      </c>
      <c r="D10" s="9"/>
      <c r="E10" s="9">
        <f t="shared" si="0"/>
        <v>6400</v>
      </c>
      <c r="F10" s="10">
        <v>2728.09</v>
      </c>
      <c r="G10" s="9">
        <v>2700</v>
      </c>
      <c r="H10" s="9">
        <v>431.20000000000005</v>
      </c>
      <c r="I10" s="12"/>
      <c r="J10" s="9"/>
      <c r="K10" s="9">
        <v>3131.2</v>
      </c>
      <c r="L10" s="9">
        <v>322.7</v>
      </c>
    </row>
    <row r="11" spans="1:12" x14ac:dyDescent="0.2">
      <c r="A11" s="7">
        <v>8</v>
      </c>
      <c r="B11" s="8" t="s">
        <v>20</v>
      </c>
      <c r="C11" s="9">
        <v>6400</v>
      </c>
      <c r="D11" s="9"/>
      <c r="E11" s="9">
        <f t="shared" si="0"/>
        <v>6400</v>
      </c>
      <c r="F11" s="10">
        <v>2653.77</v>
      </c>
      <c r="G11" s="9">
        <v>2700</v>
      </c>
      <c r="H11" s="9">
        <v>454.40000000000003</v>
      </c>
      <c r="I11" s="11"/>
      <c r="J11" s="9"/>
      <c r="K11" s="9">
        <v>3154.4</v>
      </c>
      <c r="L11" s="9"/>
    </row>
    <row r="12" spans="1:12" x14ac:dyDescent="0.2">
      <c r="A12" s="7">
        <v>9</v>
      </c>
      <c r="B12" s="8" t="s">
        <v>21</v>
      </c>
      <c r="C12" s="9">
        <v>6400</v>
      </c>
      <c r="D12" s="9"/>
      <c r="E12" s="9">
        <f t="shared" si="0"/>
        <v>6400</v>
      </c>
      <c r="F12" s="10">
        <v>2648.9</v>
      </c>
      <c r="G12" s="9">
        <v>2700</v>
      </c>
      <c r="H12" s="9">
        <v>260</v>
      </c>
      <c r="I12" s="13"/>
      <c r="J12" s="9"/>
      <c r="K12" s="9">
        <v>2960</v>
      </c>
      <c r="L12" s="9"/>
    </row>
    <row r="13" spans="1:12" x14ac:dyDescent="0.2">
      <c r="A13" s="7">
        <v>10</v>
      </c>
      <c r="B13" s="8" t="s">
        <v>22</v>
      </c>
      <c r="C13" s="9">
        <v>6400</v>
      </c>
      <c r="D13" s="9"/>
      <c r="E13" s="9">
        <f t="shared" si="0"/>
        <v>6400</v>
      </c>
      <c r="F13" s="10">
        <v>2646.81</v>
      </c>
      <c r="G13" s="9">
        <v>2700</v>
      </c>
      <c r="H13" s="9">
        <v>150.4</v>
      </c>
      <c r="I13" s="11"/>
      <c r="J13" s="9"/>
      <c r="K13" s="9">
        <v>2850.4</v>
      </c>
      <c r="L13" s="9"/>
    </row>
    <row r="14" spans="1:12" x14ac:dyDescent="0.2">
      <c r="A14" s="7">
        <v>11</v>
      </c>
      <c r="B14" s="8" t="s">
        <v>23</v>
      </c>
      <c r="C14" s="9">
        <v>6400</v>
      </c>
      <c r="D14" s="9">
        <v>1435.5</v>
      </c>
      <c r="E14" s="9">
        <f t="shared" si="0"/>
        <v>7835.5</v>
      </c>
      <c r="F14" s="10">
        <f>2930.11+818.23</f>
        <v>3748.34</v>
      </c>
      <c r="G14" s="9">
        <v>2700</v>
      </c>
      <c r="H14" s="9">
        <v>136</v>
      </c>
      <c r="I14" s="12"/>
      <c r="J14" s="9"/>
      <c r="K14" s="9">
        <v>2836</v>
      </c>
      <c r="L14" s="9">
        <v>48</v>
      </c>
    </row>
    <row r="15" spans="1:12" x14ac:dyDescent="0.2">
      <c r="A15" s="7">
        <v>12</v>
      </c>
      <c r="B15" s="8" t="s">
        <v>24</v>
      </c>
      <c r="C15" s="9">
        <v>6400</v>
      </c>
      <c r="D15" s="9">
        <v>1435.5</v>
      </c>
      <c r="E15" s="9">
        <f t="shared" si="0"/>
        <v>7835.5</v>
      </c>
      <c r="F15" s="10">
        <f>2737.53+818.23</f>
        <v>3555.76</v>
      </c>
      <c r="G15" s="9">
        <v>2700</v>
      </c>
      <c r="H15" s="9">
        <v>1079.2</v>
      </c>
      <c r="I15" s="12"/>
      <c r="J15" s="9"/>
      <c r="K15" s="9">
        <v>3779.2</v>
      </c>
      <c r="L15" s="9">
        <v>83.55</v>
      </c>
    </row>
    <row r="16" spans="1:12" x14ac:dyDescent="0.2">
      <c r="A16" s="7">
        <v>13</v>
      </c>
      <c r="B16" s="8" t="s">
        <v>25</v>
      </c>
      <c r="C16" s="9">
        <v>6400</v>
      </c>
      <c r="D16" s="9"/>
      <c r="E16" s="9">
        <f t="shared" si="0"/>
        <v>6400</v>
      </c>
      <c r="F16" s="10">
        <v>2732.79</v>
      </c>
      <c r="G16" s="9">
        <v>2700</v>
      </c>
      <c r="H16" s="9">
        <v>121.60000000000001</v>
      </c>
      <c r="I16" s="12"/>
      <c r="J16" s="9">
        <v>-600</v>
      </c>
      <c r="K16" s="9">
        <v>2221.6</v>
      </c>
      <c r="L16" s="9"/>
    </row>
    <row r="17" spans="1:12" x14ac:dyDescent="0.2">
      <c r="A17" s="7">
        <v>14</v>
      </c>
      <c r="B17" s="8" t="s">
        <v>26</v>
      </c>
      <c r="C17" s="9">
        <v>6400</v>
      </c>
      <c r="D17" s="9">
        <v>478.5</v>
      </c>
      <c r="E17" s="9">
        <f t="shared" si="0"/>
        <v>6878.5</v>
      </c>
      <c r="F17" s="10">
        <v>3036.99</v>
      </c>
      <c r="G17" s="9">
        <v>2700</v>
      </c>
      <c r="H17" s="9">
        <v>144</v>
      </c>
      <c r="I17" s="12"/>
      <c r="J17" s="9"/>
      <c r="K17" s="9">
        <v>2844</v>
      </c>
      <c r="L17" s="9"/>
    </row>
    <row r="18" spans="1:12" x14ac:dyDescent="0.2">
      <c r="A18" s="7">
        <v>15</v>
      </c>
      <c r="B18" s="8" t="s">
        <v>27</v>
      </c>
      <c r="C18" s="9">
        <v>6400</v>
      </c>
      <c r="D18" s="9"/>
      <c r="E18" s="9">
        <f t="shared" si="0"/>
        <v>6400</v>
      </c>
      <c r="F18" s="10">
        <v>2422.7800000000002</v>
      </c>
      <c r="G18" s="9">
        <v>2700</v>
      </c>
      <c r="H18" s="9">
        <v>784.80000000000007</v>
      </c>
      <c r="I18" s="12"/>
      <c r="J18" s="9"/>
      <c r="K18" s="9">
        <v>3484.8</v>
      </c>
      <c r="L18" s="9">
        <v>151.59</v>
      </c>
    </row>
    <row r="19" spans="1:12" x14ac:dyDescent="0.2">
      <c r="A19" s="7">
        <v>16</v>
      </c>
      <c r="B19" s="8" t="s">
        <v>28</v>
      </c>
      <c r="C19" s="9">
        <v>6400</v>
      </c>
      <c r="D19" s="9"/>
      <c r="E19" s="9">
        <f t="shared" si="0"/>
        <v>6400</v>
      </c>
      <c r="F19" s="10">
        <v>2731.67</v>
      </c>
      <c r="G19" s="9">
        <v>2700</v>
      </c>
      <c r="H19" s="9">
        <v>384</v>
      </c>
      <c r="I19" s="12"/>
      <c r="J19" s="9"/>
      <c r="K19" s="9">
        <v>3084</v>
      </c>
      <c r="L19" s="9"/>
    </row>
    <row r="20" spans="1:12" x14ac:dyDescent="0.2">
      <c r="A20" s="7">
        <v>17</v>
      </c>
      <c r="B20" s="8" t="s">
        <v>29</v>
      </c>
      <c r="C20" s="9">
        <v>6400</v>
      </c>
      <c r="D20" s="9">
        <f>478.5/30*28</f>
        <v>446.59999999999997</v>
      </c>
      <c r="E20" s="9">
        <f t="shared" si="0"/>
        <v>6846.6</v>
      </c>
      <c r="F20" s="10">
        <v>3119.55</v>
      </c>
      <c r="G20" s="9">
        <v>2700</v>
      </c>
      <c r="H20" s="9">
        <v>1123.2</v>
      </c>
      <c r="I20" s="11"/>
      <c r="J20" s="9"/>
      <c r="K20" s="9">
        <v>3823.2</v>
      </c>
      <c r="L20" s="9"/>
    </row>
    <row r="21" spans="1:12" x14ac:dyDescent="0.2">
      <c r="A21" s="7">
        <v>18</v>
      </c>
      <c r="B21" s="8" t="s">
        <v>30</v>
      </c>
      <c r="C21" s="9">
        <v>6400</v>
      </c>
      <c r="D21" s="9">
        <v>1435.5</v>
      </c>
      <c r="E21" s="9">
        <f t="shared" si="0"/>
        <v>7835.5</v>
      </c>
      <c r="F21" s="10">
        <f>2725.08+818.23</f>
        <v>3543.31</v>
      </c>
      <c r="G21" s="9">
        <v>2700</v>
      </c>
      <c r="H21" s="9">
        <v>503.20000000000005</v>
      </c>
      <c r="I21" s="12"/>
      <c r="J21" s="12"/>
      <c r="K21" s="9">
        <v>3203.2</v>
      </c>
      <c r="L21" s="9"/>
    </row>
    <row r="22" spans="1:12" x14ac:dyDescent="0.2">
      <c r="A22" s="7">
        <v>19</v>
      </c>
      <c r="B22" s="8" t="s">
        <v>31</v>
      </c>
      <c r="C22" s="9">
        <v>6400</v>
      </c>
      <c r="D22" s="9"/>
      <c r="E22" s="9">
        <f t="shared" si="0"/>
        <v>6400</v>
      </c>
      <c r="F22" s="10">
        <v>2556.0500000000002</v>
      </c>
      <c r="G22" s="9">
        <v>2700</v>
      </c>
      <c r="H22" s="9">
        <v>756.80000000000007</v>
      </c>
      <c r="I22" s="12"/>
      <c r="J22" s="12"/>
      <c r="K22" s="9">
        <v>3456.8</v>
      </c>
      <c r="L22" s="9"/>
    </row>
    <row r="23" spans="1:12" x14ac:dyDescent="0.2">
      <c r="A23" s="7">
        <v>20</v>
      </c>
      <c r="B23" s="8" t="s">
        <v>32</v>
      </c>
      <c r="C23" s="9">
        <v>6400</v>
      </c>
      <c r="D23" s="9"/>
      <c r="E23" s="9">
        <f t="shared" si="0"/>
        <v>6400</v>
      </c>
      <c r="F23" s="10">
        <v>2722.81</v>
      </c>
      <c r="G23" s="9">
        <v>2700</v>
      </c>
      <c r="H23" s="9">
        <v>112</v>
      </c>
      <c r="I23" s="12"/>
      <c r="J23" s="12"/>
      <c r="K23" s="9">
        <v>2812</v>
      </c>
      <c r="L23" s="9"/>
    </row>
    <row r="24" spans="1:12" x14ac:dyDescent="0.2">
      <c r="A24" s="7">
        <v>21</v>
      </c>
      <c r="B24" s="8" t="s">
        <v>33</v>
      </c>
      <c r="C24" s="9">
        <v>6400</v>
      </c>
      <c r="D24" s="9"/>
      <c r="E24" s="9">
        <f t="shared" si="0"/>
        <v>6400</v>
      </c>
      <c r="F24" s="10">
        <v>2469.52</v>
      </c>
      <c r="G24" s="9">
        <v>2700</v>
      </c>
      <c r="H24" s="9">
        <v>456</v>
      </c>
      <c r="I24" s="11"/>
      <c r="J24" s="11"/>
      <c r="K24" s="9">
        <v>3156</v>
      </c>
      <c r="L24" s="9"/>
    </row>
    <row r="25" spans="1:12" x14ac:dyDescent="0.2">
      <c r="A25" s="7">
        <v>22</v>
      </c>
      <c r="B25" s="8" t="s">
        <v>34</v>
      </c>
      <c r="C25" s="9">
        <v>6400</v>
      </c>
      <c r="D25" s="9">
        <v>957</v>
      </c>
      <c r="E25" s="9">
        <f t="shared" si="0"/>
        <v>7357</v>
      </c>
      <c r="F25" s="10">
        <v>3489.39</v>
      </c>
      <c r="G25" s="9">
        <v>2700</v>
      </c>
      <c r="H25" s="9">
        <v>218.4</v>
      </c>
      <c r="I25" s="12"/>
      <c r="J25" s="12"/>
      <c r="K25" s="9">
        <v>2918.4</v>
      </c>
      <c r="L25" s="9"/>
    </row>
    <row r="26" spans="1:12" x14ac:dyDescent="0.2">
      <c r="A26" s="7">
        <v>23</v>
      </c>
      <c r="B26" s="8" t="s">
        <v>35</v>
      </c>
      <c r="C26" s="9">
        <v>6400</v>
      </c>
      <c r="D26" s="9">
        <v>957</v>
      </c>
      <c r="E26" s="9">
        <f t="shared" si="0"/>
        <v>7357</v>
      </c>
      <c r="F26" s="10">
        <v>3406.81</v>
      </c>
      <c r="G26" s="9">
        <v>2700</v>
      </c>
      <c r="H26" s="9">
        <v>568</v>
      </c>
      <c r="I26" s="11"/>
      <c r="J26" s="11"/>
      <c r="K26" s="9">
        <v>3268</v>
      </c>
      <c r="L26" s="9"/>
    </row>
    <row r="27" spans="1:12" x14ac:dyDescent="0.2">
      <c r="A27" s="7">
        <v>24</v>
      </c>
      <c r="B27" s="8" t="s">
        <v>36</v>
      </c>
      <c r="C27" s="9">
        <v>6400</v>
      </c>
      <c r="D27" s="9"/>
      <c r="E27" s="9">
        <f t="shared" si="0"/>
        <v>6400</v>
      </c>
      <c r="F27" s="10">
        <v>2634.72</v>
      </c>
      <c r="G27" s="9">
        <v>2700</v>
      </c>
      <c r="H27" s="9">
        <v>459.20000000000005</v>
      </c>
      <c r="I27" s="11"/>
      <c r="J27" s="11"/>
      <c r="K27" s="9">
        <v>3159.2</v>
      </c>
      <c r="L27" s="9"/>
    </row>
    <row r="28" spans="1:12" x14ac:dyDescent="0.2">
      <c r="A28" s="7">
        <v>25</v>
      </c>
      <c r="B28" s="8" t="s">
        <v>37</v>
      </c>
      <c r="C28" s="9">
        <v>6400</v>
      </c>
      <c r="D28" s="9"/>
      <c r="E28" s="9">
        <f t="shared" si="0"/>
        <v>6400</v>
      </c>
      <c r="F28" s="10">
        <v>2854.09</v>
      </c>
      <c r="G28" s="9">
        <v>2700</v>
      </c>
      <c r="H28" s="9">
        <v>182.4</v>
      </c>
      <c r="I28" s="11"/>
      <c r="J28" s="11"/>
      <c r="K28" s="9">
        <v>2882.4</v>
      </c>
      <c r="L28" s="9"/>
    </row>
    <row r="29" spans="1:12" x14ac:dyDescent="0.2">
      <c r="A29" s="7">
        <v>26</v>
      </c>
      <c r="B29" s="8" t="s">
        <v>38</v>
      </c>
      <c r="C29" s="9">
        <v>6400</v>
      </c>
      <c r="D29" s="9">
        <v>478.5</v>
      </c>
      <c r="E29" s="9">
        <f t="shared" si="0"/>
        <v>6878.5</v>
      </c>
      <c r="F29" s="10">
        <v>2386.9899999999998</v>
      </c>
      <c r="G29" s="9">
        <v>2700</v>
      </c>
      <c r="H29" s="9">
        <v>104</v>
      </c>
      <c r="I29" s="12"/>
      <c r="J29" s="12"/>
      <c r="K29" s="9">
        <v>2804</v>
      </c>
      <c r="L29" s="9"/>
    </row>
    <row r="30" spans="1:12" x14ac:dyDescent="0.2">
      <c r="A30" s="7">
        <v>27</v>
      </c>
      <c r="B30" s="8" t="s">
        <v>39</v>
      </c>
      <c r="C30" s="9">
        <v>6400</v>
      </c>
      <c r="D30" s="9">
        <v>1435.5</v>
      </c>
      <c r="E30" s="9">
        <f t="shared" si="0"/>
        <v>7835.5</v>
      </c>
      <c r="F30" s="10">
        <f>2585.16+818.23</f>
        <v>3403.39</v>
      </c>
      <c r="G30" s="9">
        <v>2700</v>
      </c>
      <c r="H30" s="9">
        <v>1377.6000000000001</v>
      </c>
      <c r="I30" s="12"/>
      <c r="J30" s="12"/>
      <c r="K30" s="9">
        <v>4077.6000000000004</v>
      </c>
      <c r="L30" s="9"/>
    </row>
    <row r="31" spans="1:12" x14ac:dyDescent="0.2">
      <c r="A31" s="7">
        <v>28</v>
      </c>
      <c r="B31" s="8" t="s">
        <v>40</v>
      </c>
      <c r="C31" s="9">
        <v>6400</v>
      </c>
      <c r="D31" s="9">
        <v>2105.4</v>
      </c>
      <c r="E31" s="9">
        <f t="shared" si="0"/>
        <v>8505.4</v>
      </c>
      <c r="F31" s="10">
        <v>3692.52</v>
      </c>
      <c r="G31" s="9">
        <v>2700</v>
      </c>
      <c r="H31" s="9">
        <v>1056</v>
      </c>
      <c r="I31" s="11"/>
      <c r="J31" s="11"/>
      <c r="K31" s="9">
        <v>3756</v>
      </c>
      <c r="L31" s="9"/>
    </row>
    <row r="32" spans="1:12" x14ac:dyDescent="0.2">
      <c r="A32" s="7">
        <v>29</v>
      </c>
      <c r="B32" s="8" t="s">
        <v>41</v>
      </c>
      <c r="C32" s="9">
        <v>6400</v>
      </c>
      <c r="D32" s="9">
        <v>1148.4000000000001</v>
      </c>
      <c r="E32" s="9">
        <f t="shared" si="0"/>
        <v>7548.4</v>
      </c>
      <c r="F32" s="10">
        <v>3245.98</v>
      </c>
      <c r="G32" s="9">
        <v>2700</v>
      </c>
      <c r="H32" s="9">
        <v>550.4</v>
      </c>
      <c r="I32" s="12"/>
      <c r="J32" s="12"/>
      <c r="K32" s="9">
        <v>3250.4</v>
      </c>
      <c r="L32" s="9"/>
    </row>
    <row r="33" spans="1:12" x14ac:dyDescent="0.2">
      <c r="A33" s="7">
        <v>30</v>
      </c>
      <c r="B33" s="8" t="s">
        <v>42</v>
      </c>
      <c r="C33" s="9">
        <v>6400</v>
      </c>
      <c r="D33" s="9"/>
      <c r="E33" s="9">
        <f t="shared" si="0"/>
        <v>6400</v>
      </c>
      <c r="F33" s="10">
        <v>2727.47</v>
      </c>
      <c r="G33" s="9">
        <v>2700</v>
      </c>
      <c r="H33" s="9">
        <v>683.2</v>
      </c>
      <c r="I33" s="12"/>
      <c r="J33" s="12"/>
      <c r="K33" s="9">
        <v>3383.2</v>
      </c>
      <c r="L33" s="9"/>
    </row>
    <row r="34" spans="1:12" x14ac:dyDescent="0.2">
      <c r="A34" s="7">
        <v>31</v>
      </c>
      <c r="B34" s="8" t="s">
        <v>43</v>
      </c>
      <c r="C34" s="9">
        <v>6400</v>
      </c>
      <c r="D34" s="9"/>
      <c r="E34" s="9">
        <f t="shared" si="0"/>
        <v>6400</v>
      </c>
      <c r="F34" s="10">
        <v>2634.72</v>
      </c>
      <c r="G34" s="9">
        <v>2700</v>
      </c>
      <c r="H34" s="9">
        <v>374.40000000000003</v>
      </c>
      <c r="I34" s="11"/>
      <c r="J34" s="11"/>
      <c r="K34" s="9">
        <v>3074.4</v>
      </c>
      <c r="L34" s="9"/>
    </row>
    <row r="35" spans="1:12" x14ac:dyDescent="0.2">
      <c r="A35" s="7">
        <v>32</v>
      </c>
      <c r="B35" s="8" t="s">
        <v>44</v>
      </c>
      <c r="C35" s="9">
        <v>6400</v>
      </c>
      <c r="D35" s="9">
        <v>976.14</v>
      </c>
      <c r="E35" s="9">
        <f t="shared" si="0"/>
        <v>7376.14</v>
      </c>
      <c r="F35" s="10">
        <f>2729.7+556.4</f>
        <v>3286.1</v>
      </c>
      <c r="G35" s="9">
        <v>2700</v>
      </c>
      <c r="H35" s="9">
        <v>840</v>
      </c>
      <c r="I35" s="12"/>
      <c r="J35" s="12"/>
      <c r="K35" s="9">
        <v>3540</v>
      </c>
      <c r="L35" s="9"/>
    </row>
    <row r="36" spans="1:12" x14ac:dyDescent="0.2">
      <c r="A36" s="7">
        <v>33</v>
      </c>
      <c r="B36" s="14" t="s">
        <v>45</v>
      </c>
      <c r="C36" s="9">
        <v>6400</v>
      </c>
      <c r="D36" s="9">
        <v>1148.4000000000001</v>
      </c>
      <c r="E36" s="9">
        <f t="shared" si="0"/>
        <v>7548.4</v>
      </c>
      <c r="F36" s="10">
        <v>3344.49</v>
      </c>
      <c r="G36" s="9">
        <v>2700</v>
      </c>
      <c r="H36" s="9">
        <v>1289.6000000000001</v>
      </c>
      <c r="I36" s="11"/>
      <c r="J36" s="11"/>
      <c r="K36" s="9">
        <v>3989.6000000000004</v>
      </c>
      <c r="L36" s="9">
        <v>1444.03</v>
      </c>
    </row>
    <row r="37" spans="1:12" x14ac:dyDescent="0.2">
      <c r="A37" s="7">
        <v>34</v>
      </c>
      <c r="B37" s="14" t="s">
        <v>46</v>
      </c>
      <c r="C37" s="9">
        <v>6400</v>
      </c>
      <c r="D37" s="9">
        <v>478.5</v>
      </c>
      <c r="E37" s="9">
        <f t="shared" si="0"/>
        <v>6878.5</v>
      </c>
      <c r="F37" s="10">
        <v>2801.25</v>
      </c>
      <c r="G37" s="9">
        <v>2700</v>
      </c>
      <c r="H37" s="9">
        <v>244</v>
      </c>
      <c r="I37" s="11"/>
      <c r="J37" s="11"/>
      <c r="K37" s="9">
        <v>2944</v>
      </c>
      <c r="L37" s="9"/>
    </row>
    <row r="38" spans="1:12" x14ac:dyDescent="0.2">
      <c r="A38" s="7">
        <v>35</v>
      </c>
      <c r="B38" s="14" t="s">
        <v>47</v>
      </c>
      <c r="C38" s="9">
        <v>6400</v>
      </c>
      <c r="D38" s="9"/>
      <c r="E38" s="9">
        <f t="shared" si="0"/>
        <v>6400</v>
      </c>
      <c r="F38" s="10">
        <v>2588.81</v>
      </c>
      <c r="G38" s="9">
        <v>2700</v>
      </c>
      <c r="H38" s="9">
        <v>696</v>
      </c>
      <c r="I38" s="12"/>
      <c r="J38" s="12"/>
      <c r="K38" s="9">
        <v>3396</v>
      </c>
      <c r="L38" s="12">
        <v>566.84</v>
      </c>
    </row>
    <row r="39" spans="1:12" x14ac:dyDescent="0.2">
      <c r="A39" s="7">
        <v>36</v>
      </c>
      <c r="B39" s="14" t="s">
        <v>48</v>
      </c>
      <c r="C39" s="9">
        <v>6400</v>
      </c>
      <c r="D39" s="9">
        <v>478.5</v>
      </c>
      <c r="E39" s="9">
        <f t="shared" si="0"/>
        <v>6878.5</v>
      </c>
      <c r="F39" s="10">
        <v>2858.69</v>
      </c>
      <c r="G39" s="9">
        <v>2700</v>
      </c>
      <c r="H39" s="9">
        <v>585.6</v>
      </c>
      <c r="I39" s="12"/>
      <c r="J39" s="12"/>
      <c r="K39" s="9">
        <v>3285.6</v>
      </c>
      <c r="L39" s="12"/>
    </row>
    <row r="40" spans="1:12" x14ac:dyDescent="0.2">
      <c r="A40" s="7">
        <v>37</v>
      </c>
      <c r="B40" s="14" t="s">
        <v>49</v>
      </c>
      <c r="C40" s="9">
        <v>6400</v>
      </c>
      <c r="D40" s="9">
        <v>478.5</v>
      </c>
      <c r="E40" s="9">
        <f t="shared" si="0"/>
        <v>6878.5</v>
      </c>
      <c r="F40" s="10">
        <v>2909.69</v>
      </c>
      <c r="G40" s="9">
        <v>2700</v>
      </c>
      <c r="H40" s="9">
        <v>332</v>
      </c>
      <c r="I40" s="11"/>
      <c r="J40" s="11"/>
      <c r="K40" s="9">
        <v>3032</v>
      </c>
      <c r="L40" s="9"/>
    </row>
    <row r="41" spans="1:12" x14ac:dyDescent="0.2">
      <c r="D41" s="15"/>
      <c r="E41" s="15"/>
      <c r="F41" s="15"/>
      <c r="H41" s="15"/>
      <c r="I41" s="15"/>
      <c r="J41" s="15"/>
      <c r="K41" s="15"/>
      <c r="L41" s="15"/>
    </row>
    <row r="44" spans="1:12" x14ac:dyDescent="0.2">
      <c r="A44" t="s">
        <v>50</v>
      </c>
      <c r="B44" t="s">
        <v>51</v>
      </c>
    </row>
    <row r="45" spans="1:12" x14ac:dyDescent="0.2">
      <c r="B45" t="s">
        <v>52</v>
      </c>
    </row>
    <row r="46" spans="1:12" x14ac:dyDescent="0.2">
      <c r="B46" t="s">
        <v>53</v>
      </c>
    </row>
    <row r="47" spans="1:12" x14ac:dyDescent="0.2">
      <c r="B47" t="s">
        <v>54</v>
      </c>
    </row>
    <row r="48" spans="1:12" x14ac:dyDescent="0.2">
      <c r="B48" t="s">
        <v>55</v>
      </c>
    </row>
  </sheetData>
  <mergeCells count="1">
    <mergeCell ref="A1:L1"/>
  </mergeCells>
  <pageMargins left="0.78749999999999998" right="0.78749999999999998" top="1.0249999999999999" bottom="1.0249999999999999" header="0.78749999999999998" footer="0.78749999999999998"/>
  <pageSetup paperSize="9" firstPageNumber="0" orientation="landscape" horizontalDpi="300" verticalDpi="300" r:id="rId1"/>
  <headerFooter>
    <oddHeader>&amp;C&amp;A</oddHeader>
    <oddFooter>&amp;CPagina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C5E7E9-11E7-4680-9A90-45A70AF8987C}">
  <dimension ref="A1:L48"/>
  <sheetViews>
    <sheetView zoomScale="93" zoomScaleNormal="93" workbookViewId="0">
      <selection activeCell="F35" sqref="F35"/>
    </sheetView>
  </sheetViews>
  <sheetFormatPr defaultRowHeight="12.75" x14ac:dyDescent="0.2"/>
  <cols>
    <col min="1" max="1" width="8.140625" customWidth="1"/>
    <col min="2" max="2" width="24.5703125" customWidth="1"/>
    <col min="3" max="3" width="15.5703125" customWidth="1"/>
    <col min="4" max="4" width="11.28515625" customWidth="1"/>
    <col min="5" max="5" width="10.42578125" customWidth="1"/>
    <col min="6" max="6" width="11.85546875" customWidth="1"/>
    <col min="7" max="7" width="12.5703125" customWidth="1"/>
    <col min="8" max="8" width="11.28515625" customWidth="1"/>
    <col min="9" max="9" width="11.140625" hidden="1" customWidth="1"/>
    <col min="10" max="10" width="11.28515625" customWidth="1"/>
    <col min="11" max="11" width="12.7109375" customWidth="1"/>
    <col min="12" max="12" width="13" customWidth="1"/>
    <col min="14" max="1025" width="8.7109375" customWidth="1"/>
  </cols>
  <sheetData>
    <row r="1" spans="1:12" x14ac:dyDescent="0.2">
      <c r="A1" s="17" t="s">
        <v>63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3" spans="1:12" ht="100.5" customHeight="1" x14ac:dyDescent="0.2">
      <c r="A3" s="1" t="s">
        <v>0</v>
      </c>
      <c r="B3" s="1" t="s">
        <v>1</v>
      </c>
      <c r="C3" s="2" t="s">
        <v>3</v>
      </c>
      <c r="D3" s="2" t="s">
        <v>4</v>
      </c>
      <c r="E3" s="1" t="s">
        <v>5</v>
      </c>
      <c r="F3" s="3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5" t="s">
        <v>11</v>
      </c>
      <c r="L3" s="6" t="s">
        <v>12</v>
      </c>
    </row>
    <row r="4" spans="1:12" x14ac:dyDescent="0.2">
      <c r="A4" s="7">
        <v>1</v>
      </c>
      <c r="B4" s="8" t="s">
        <v>13</v>
      </c>
      <c r="C4" s="9">
        <v>6400</v>
      </c>
      <c r="D4" s="9">
        <v>2392.5</v>
      </c>
      <c r="E4" s="9">
        <f>C4+D4</f>
        <v>8792.5</v>
      </c>
      <c r="F4" s="10">
        <f>2574.55+1363.72</f>
        <v>3938.2700000000004</v>
      </c>
      <c r="G4" s="9">
        <v>2700</v>
      </c>
      <c r="H4" s="9">
        <v>640</v>
      </c>
      <c r="I4" s="11"/>
      <c r="J4" s="11"/>
      <c r="K4" s="9">
        <v>3340</v>
      </c>
      <c r="L4" s="9"/>
    </row>
    <row r="5" spans="1:12" x14ac:dyDescent="0.2">
      <c r="A5" s="7">
        <v>2</v>
      </c>
      <c r="B5" s="8" t="s">
        <v>14</v>
      </c>
      <c r="C5" s="9">
        <v>6400</v>
      </c>
      <c r="D5" s="9">
        <v>957</v>
      </c>
      <c r="E5" s="9">
        <f t="shared" ref="E5:E40" si="0">C5+D5</f>
        <v>7357</v>
      </c>
      <c r="F5" s="10">
        <v>3196.24</v>
      </c>
      <c r="G5" s="9">
        <v>2700</v>
      </c>
      <c r="H5" s="9">
        <v>590.4</v>
      </c>
      <c r="I5" s="11"/>
      <c r="J5" s="11"/>
      <c r="K5" s="9">
        <v>3290.4</v>
      </c>
      <c r="L5" s="9"/>
    </row>
    <row r="6" spans="1:12" x14ac:dyDescent="0.2">
      <c r="A6" s="7">
        <v>3</v>
      </c>
      <c r="B6" s="8" t="s">
        <v>15</v>
      </c>
      <c r="C6" s="9">
        <v>0</v>
      </c>
      <c r="D6" s="9">
        <v>957</v>
      </c>
      <c r="E6" s="9">
        <f t="shared" si="0"/>
        <v>957</v>
      </c>
      <c r="F6" s="10">
        <v>647.51</v>
      </c>
      <c r="G6" s="9">
        <v>2700</v>
      </c>
      <c r="H6" s="9">
        <v>648</v>
      </c>
      <c r="I6" s="11"/>
      <c r="J6" s="11"/>
      <c r="K6" s="9">
        <v>3348</v>
      </c>
      <c r="L6" s="9"/>
    </row>
    <row r="7" spans="1:12" x14ac:dyDescent="0.2">
      <c r="A7" s="7">
        <v>4</v>
      </c>
      <c r="B7" s="8" t="s">
        <v>16</v>
      </c>
      <c r="C7" s="9">
        <v>6400</v>
      </c>
      <c r="D7" s="9">
        <v>478.5</v>
      </c>
      <c r="E7" s="9">
        <f t="shared" si="0"/>
        <v>6878.5</v>
      </c>
      <c r="F7" s="10">
        <v>2832.79</v>
      </c>
      <c r="G7" s="9">
        <v>2700</v>
      </c>
      <c r="H7" s="9">
        <v>104</v>
      </c>
      <c r="I7" s="11"/>
      <c r="J7" s="11"/>
      <c r="K7" s="9">
        <v>2804</v>
      </c>
      <c r="L7" s="9"/>
    </row>
    <row r="8" spans="1:12" x14ac:dyDescent="0.2">
      <c r="A8" s="7">
        <v>5</v>
      </c>
      <c r="B8" s="8" t="s">
        <v>17</v>
      </c>
      <c r="C8" s="9">
        <v>6400</v>
      </c>
      <c r="D8" s="9">
        <v>957</v>
      </c>
      <c r="E8" s="9">
        <f t="shared" si="0"/>
        <v>7357</v>
      </c>
      <c r="F8" s="10">
        <v>3210.95</v>
      </c>
      <c r="G8" s="9">
        <v>2700</v>
      </c>
      <c r="H8" s="9">
        <v>664</v>
      </c>
      <c r="I8" s="11"/>
      <c r="J8" s="11"/>
      <c r="K8" s="9">
        <v>3364</v>
      </c>
      <c r="L8" s="9"/>
    </row>
    <row r="9" spans="1:12" x14ac:dyDescent="0.2">
      <c r="A9" s="7">
        <v>6</v>
      </c>
      <c r="B9" s="8" t="s">
        <v>18</v>
      </c>
      <c r="C9" s="9">
        <v>6400</v>
      </c>
      <c r="D9" s="9">
        <v>1435.5</v>
      </c>
      <c r="E9" s="9">
        <f t="shared" si="0"/>
        <v>7835.5</v>
      </c>
      <c r="F9" s="10">
        <f>2603.84+818.23</f>
        <v>3422.07</v>
      </c>
      <c r="G9" s="9">
        <v>2700</v>
      </c>
      <c r="H9" s="9">
        <v>1097.6000000000001</v>
      </c>
      <c r="I9" s="11"/>
      <c r="J9" s="9">
        <v>-50</v>
      </c>
      <c r="K9" s="9">
        <v>3747.6000000000004</v>
      </c>
      <c r="L9" s="9">
        <v>225.05</v>
      </c>
    </row>
    <row r="10" spans="1:12" x14ac:dyDescent="0.2">
      <c r="A10" s="7">
        <v>7</v>
      </c>
      <c r="B10" s="8" t="s">
        <v>19</v>
      </c>
      <c r="C10" s="9">
        <v>6400</v>
      </c>
      <c r="D10" s="11"/>
      <c r="E10" s="9">
        <f t="shared" si="0"/>
        <v>6400</v>
      </c>
      <c r="F10" s="10">
        <v>2726.72</v>
      </c>
      <c r="G10" s="9">
        <v>2700</v>
      </c>
      <c r="H10" s="9">
        <v>548.80000000000007</v>
      </c>
      <c r="I10" s="12"/>
      <c r="J10" s="9"/>
      <c r="K10" s="9">
        <v>3248.8</v>
      </c>
      <c r="L10" s="9"/>
    </row>
    <row r="11" spans="1:12" x14ac:dyDescent="0.2">
      <c r="A11" s="7">
        <v>8</v>
      </c>
      <c r="B11" s="8" t="s">
        <v>20</v>
      </c>
      <c r="C11" s="9">
        <v>6400</v>
      </c>
      <c r="D11" s="9"/>
      <c r="E11" s="9">
        <f t="shared" si="0"/>
        <v>6400</v>
      </c>
      <c r="F11" s="10">
        <v>2642.47</v>
      </c>
      <c r="G11" s="9">
        <v>2700</v>
      </c>
      <c r="H11" s="9">
        <v>397.6</v>
      </c>
      <c r="I11" s="11"/>
      <c r="J11" s="9"/>
      <c r="K11" s="9">
        <v>3097.6</v>
      </c>
      <c r="L11" s="9"/>
    </row>
    <row r="12" spans="1:12" x14ac:dyDescent="0.2">
      <c r="A12" s="7">
        <v>9</v>
      </c>
      <c r="B12" s="8" t="s">
        <v>21</v>
      </c>
      <c r="C12" s="9">
        <v>6400</v>
      </c>
      <c r="D12" s="9"/>
      <c r="E12" s="9">
        <f t="shared" si="0"/>
        <v>6400</v>
      </c>
      <c r="F12" s="10">
        <v>2645.03</v>
      </c>
      <c r="G12" s="9">
        <v>2700</v>
      </c>
      <c r="H12" s="9">
        <v>364</v>
      </c>
      <c r="I12" s="13"/>
      <c r="J12" s="9"/>
      <c r="K12" s="9">
        <v>3064</v>
      </c>
      <c r="L12" s="9"/>
    </row>
    <row r="13" spans="1:12" x14ac:dyDescent="0.2">
      <c r="A13" s="7">
        <v>10</v>
      </c>
      <c r="B13" s="8" t="s">
        <v>22</v>
      </c>
      <c r="C13" s="9">
        <v>6400</v>
      </c>
      <c r="E13" s="9">
        <f>C13+D14</f>
        <v>7835.5</v>
      </c>
      <c r="F13" s="10">
        <v>2634.91</v>
      </c>
      <c r="G13" s="9">
        <v>2700</v>
      </c>
      <c r="H13" s="9">
        <v>225.60000000000002</v>
      </c>
      <c r="I13" s="11"/>
      <c r="J13" s="9"/>
      <c r="K13" s="9">
        <v>2925.6</v>
      </c>
      <c r="L13" s="9"/>
    </row>
    <row r="14" spans="1:12" x14ac:dyDescent="0.2">
      <c r="A14" s="7">
        <v>11</v>
      </c>
      <c r="B14" s="8" t="s">
        <v>23</v>
      </c>
      <c r="C14" s="9">
        <v>6400</v>
      </c>
      <c r="D14" s="9">
        <v>1435.5</v>
      </c>
      <c r="E14" s="9">
        <f>C14+D15</f>
        <v>7835.5</v>
      </c>
      <c r="F14" s="10">
        <f>2926.96+818.23</f>
        <v>3745.19</v>
      </c>
      <c r="G14" s="9">
        <v>2700</v>
      </c>
      <c r="H14" s="9">
        <v>160</v>
      </c>
      <c r="I14" s="12"/>
      <c r="J14" s="9"/>
      <c r="K14" s="9">
        <v>2860</v>
      </c>
      <c r="L14" s="9">
        <v>243.6</v>
      </c>
    </row>
    <row r="15" spans="1:12" x14ac:dyDescent="0.2">
      <c r="A15" s="7">
        <v>12</v>
      </c>
      <c r="B15" s="8" t="s">
        <v>24</v>
      </c>
      <c r="C15" s="9">
        <v>6400</v>
      </c>
      <c r="D15" s="9">
        <v>1435.5</v>
      </c>
      <c r="E15" s="9" t="e">
        <f>C15+#REF!</f>
        <v>#REF!</v>
      </c>
      <c r="F15" s="10">
        <f>2737.53+818.23</f>
        <v>3555.76</v>
      </c>
      <c r="G15" s="9">
        <v>2700</v>
      </c>
      <c r="H15" s="9">
        <v>1079.2</v>
      </c>
      <c r="I15" s="12"/>
      <c r="J15" s="9"/>
      <c r="K15" s="9">
        <v>3779.2</v>
      </c>
      <c r="L15" s="9">
        <v>419.23</v>
      </c>
    </row>
    <row r="16" spans="1:12" x14ac:dyDescent="0.2">
      <c r="A16" s="7">
        <v>13</v>
      </c>
      <c r="B16" s="8" t="s">
        <v>25</v>
      </c>
      <c r="C16" s="9">
        <v>6400</v>
      </c>
      <c r="D16" s="11"/>
      <c r="E16" s="9">
        <f t="shared" si="0"/>
        <v>6400</v>
      </c>
      <c r="F16" s="10">
        <v>2732.79</v>
      </c>
      <c r="G16" s="9">
        <v>2700</v>
      </c>
      <c r="H16" s="9">
        <v>273.60000000000002</v>
      </c>
      <c r="I16" s="12"/>
      <c r="J16" s="9">
        <v>-100</v>
      </c>
      <c r="K16" s="9">
        <v>2873.6</v>
      </c>
      <c r="L16" s="9"/>
    </row>
    <row r="17" spans="1:12" x14ac:dyDescent="0.2">
      <c r="A17" s="7">
        <v>14</v>
      </c>
      <c r="B17" s="8" t="s">
        <v>26</v>
      </c>
      <c r="C17" s="9">
        <v>6400</v>
      </c>
      <c r="D17" s="11">
        <v>478.5</v>
      </c>
      <c r="E17" s="9">
        <f t="shared" si="0"/>
        <v>6878.5</v>
      </c>
      <c r="F17" s="10">
        <v>3034.65</v>
      </c>
      <c r="G17" s="9">
        <v>2700</v>
      </c>
      <c r="H17" s="9">
        <v>432</v>
      </c>
      <c r="I17" s="12"/>
      <c r="J17" s="9"/>
      <c r="K17" s="9">
        <v>3132</v>
      </c>
      <c r="L17" s="9"/>
    </row>
    <row r="18" spans="1:12" x14ac:dyDescent="0.2">
      <c r="A18" s="7">
        <v>15</v>
      </c>
      <c r="B18" s="8" t="s">
        <v>27</v>
      </c>
      <c r="C18" s="9">
        <v>6400</v>
      </c>
      <c r="D18" s="11"/>
      <c r="E18" s="9">
        <f t="shared" si="0"/>
        <v>6400</v>
      </c>
      <c r="F18" s="10">
        <v>2420.86</v>
      </c>
      <c r="G18" s="9">
        <v>2700</v>
      </c>
      <c r="H18" s="9">
        <v>784.80000000000007</v>
      </c>
      <c r="I18" s="12"/>
      <c r="J18" s="9"/>
      <c r="K18" s="9">
        <v>3484.8</v>
      </c>
      <c r="L18" s="9">
        <v>285.27</v>
      </c>
    </row>
    <row r="19" spans="1:12" x14ac:dyDescent="0.2">
      <c r="A19" s="7">
        <v>16</v>
      </c>
      <c r="B19" s="8" t="s">
        <v>28</v>
      </c>
      <c r="C19" s="9">
        <v>6400</v>
      </c>
      <c r="D19" s="11"/>
      <c r="E19" s="9">
        <f t="shared" si="0"/>
        <v>6400</v>
      </c>
      <c r="F19" s="10">
        <v>2731.67</v>
      </c>
      <c r="G19" s="9">
        <v>2700</v>
      </c>
      <c r="H19" s="9">
        <v>480</v>
      </c>
      <c r="I19" s="12"/>
      <c r="J19" s="9"/>
      <c r="K19" s="9">
        <v>3180</v>
      </c>
      <c r="L19" s="9"/>
    </row>
    <row r="20" spans="1:12" x14ac:dyDescent="0.2">
      <c r="A20" s="7">
        <v>17</v>
      </c>
      <c r="B20" s="8" t="s">
        <v>29</v>
      </c>
      <c r="C20" s="9">
        <v>6400</v>
      </c>
      <c r="D20" s="9">
        <v>478.5</v>
      </c>
      <c r="E20" s="9">
        <f t="shared" si="0"/>
        <v>6878.5</v>
      </c>
      <c r="F20" s="10">
        <v>3123.98</v>
      </c>
      <c r="G20" s="9">
        <v>2700</v>
      </c>
      <c r="H20" s="9">
        <v>1248</v>
      </c>
      <c r="I20" s="11"/>
      <c r="J20" s="9"/>
      <c r="K20" s="9">
        <v>3948</v>
      </c>
      <c r="L20" s="9"/>
    </row>
    <row r="21" spans="1:12" x14ac:dyDescent="0.2">
      <c r="A21" s="7">
        <v>18</v>
      </c>
      <c r="B21" s="8" t="s">
        <v>30</v>
      </c>
      <c r="C21" s="9">
        <v>6400</v>
      </c>
      <c r="D21" s="9">
        <v>1435.5</v>
      </c>
      <c r="E21" s="9">
        <f t="shared" si="0"/>
        <v>7835.5</v>
      </c>
      <c r="F21" s="10">
        <f>2725.08+818.23</f>
        <v>3543.31</v>
      </c>
      <c r="G21" s="9">
        <v>2700</v>
      </c>
      <c r="H21" s="9">
        <v>444</v>
      </c>
      <c r="I21" s="12"/>
      <c r="J21" s="12"/>
      <c r="K21" s="9">
        <v>3144</v>
      </c>
      <c r="L21" s="9">
        <v>563.54999999999995</v>
      </c>
    </row>
    <row r="22" spans="1:12" x14ac:dyDescent="0.2">
      <c r="A22" s="7">
        <v>19</v>
      </c>
      <c r="B22" s="8" t="s">
        <v>31</v>
      </c>
      <c r="C22" s="9">
        <v>6400</v>
      </c>
      <c r="D22" s="11"/>
      <c r="E22" s="9">
        <f t="shared" si="0"/>
        <v>6400</v>
      </c>
      <c r="F22" s="10">
        <v>2554.0300000000002</v>
      </c>
      <c r="G22" s="9">
        <v>2700</v>
      </c>
      <c r="H22" s="9">
        <v>688</v>
      </c>
      <c r="I22" s="12"/>
      <c r="J22" s="12"/>
      <c r="K22" s="9">
        <v>3388</v>
      </c>
      <c r="L22" s="9">
        <v>336.3</v>
      </c>
    </row>
    <row r="23" spans="1:12" x14ac:dyDescent="0.2">
      <c r="A23" s="7">
        <v>20</v>
      </c>
      <c r="B23" s="8" t="s">
        <v>32</v>
      </c>
      <c r="C23" s="9">
        <v>6400</v>
      </c>
      <c r="D23" s="11"/>
      <c r="E23" s="9">
        <f t="shared" si="0"/>
        <v>6400</v>
      </c>
      <c r="F23" s="10">
        <v>2720.68</v>
      </c>
      <c r="G23" s="9">
        <v>2700</v>
      </c>
      <c r="H23" s="9">
        <v>136</v>
      </c>
      <c r="I23" s="12"/>
      <c r="J23" s="9">
        <v>-100</v>
      </c>
      <c r="K23" s="9">
        <v>2736</v>
      </c>
      <c r="L23" s="9"/>
    </row>
    <row r="24" spans="1:12" x14ac:dyDescent="0.2">
      <c r="A24" s="7">
        <v>21</v>
      </c>
      <c r="B24" s="8" t="s">
        <v>33</v>
      </c>
      <c r="C24" s="9">
        <v>6400</v>
      </c>
      <c r="D24" s="9"/>
      <c r="E24" s="9">
        <f t="shared" si="0"/>
        <v>6400</v>
      </c>
      <c r="F24" s="10">
        <v>2455.5300000000002</v>
      </c>
      <c r="G24" s="9">
        <v>2700</v>
      </c>
      <c r="H24" s="9">
        <v>577.6</v>
      </c>
      <c r="I24" s="11"/>
      <c r="J24" s="11"/>
      <c r="K24" s="9">
        <v>3277.6</v>
      </c>
      <c r="L24" s="9"/>
    </row>
    <row r="25" spans="1:12" x14ac:dyDescent="0.2">
      <c r="A25" s="7">
        <v>22</v>
      </c>
      <c r="B25" s="8" t="s">
        <v>34</v>
      </c>
      <c r="C25" s="9">
        <v>6400</v>
      </c>
      <c r="D25" s="11">
        <v>957</v>
      </c>
      <c r="E25" s="9">
        <f t="shared" si="0"/>
        <v>7357</v>
      </c>
      <c r="F25" s="10">
        <v>3486.65</v>
      </c>
      <c r="G25" s="9">
        <v>2700</v>
      </c>
      <c r="H25" s="9">
        <v>187.20000000000002</v>
      </c>
      <c r="I25" s="12"/>
      <c r="J25" s="12"/>
      <c r="K25" s="9">
        <v>2887.2</v>
      </c>
      <c r="L25" s="9"/>
    </row>
    <row r="26" spans="1:12" x14ac:dyDescent="0.2">
      <c r="A26" s="7">
        <v>23</v>
      </c>
      <c r="B26" s="8" t="s">
        <v>35</v>
      </c>
      <c r="C26" s="9">
        <v>6400</v>
      </c>
      <c r="D26" s="9">
        <v>957</v>
      </c>
      <c r="E26" s="9">
        <f t="shared" si="0"/>
        <v>7357</v>
      </c>
      <c r="F26" s="10">
        <v>3392.62</v>
      </c>
      <c r="G26" s="9">
        <v>2700</v>
      </c>
      <c r="H26" s="9">
        <v>852</v>
      </c>
      <c r="I26" s="11"/>
      <c r="J26" s="11"/>
      <c r="K26" s="9">
        <v>3552</v>
      </c>
      <c r="L26" s="9"/>
    </row>
    <row r="27" spans="1:12" x14ac:dyDescent="0.2">
      <c r="A27" s="7">
        <v>24</v>
      </c>
      <c r="B27" s="8" t="s">
        <v>36</v>
      </c>
      <c r="C27" s="9">
        <v>6400</v>
      </c>
      <c r="D27" s="9"/>
      <c r="E27" s="9">
        <f t="shared" si="0"/>
        <v>6400</v>
      </c>
      <c r="F27" s="10">
        <v>2620.2399999999998</v>
      </c>
      <c r="G27" s="9">
        <v>2700</v>
      </c>
      <c r="H27" s="9">
        <v>524.80000000000007</v>
      </c>
      <c r="I27" s="11"/>
      <c r="J27" s="11"/>
      <c r="K27" s="9">
        <v>3224.8</v>
      </c>
      <c r="L27" s="9">
        <v>771.87</v>
      </c>
    </row>
    <row r="28" spans="1:12" x14ac:dyDescent="0.2">
      <c r="A28" s="7">
        <v>25</v>
      </c>
      <c r="B28" s="8" t="s">
        <v>37</v>
      </c>
      <c r="C28" s="9">
        <v>6400</v>
      </c>
      <c r="D28" s="9"/>
      <c r="E28" s="9">
        <f t="shared" si="0"/>
        <v>6400</v>
      </c>
      <c r="F28" s="10">
        <v>2840.33</v>
      </c>
      <c r="G28" s="9">
        <v>2700</v>
      </c>
      <c r="H28" s="9">
        <v>486.40000000000003</v>
      </c>
      <c r="I28" s="11"/>
      <c r="J28" s="11"/>
      <c r="K28" s="9">
        <v>3186.4</v>
      </c>
      <c r="L28" s="9"/>
    </row>
    <row r="29" spans="1:12" x14ac:dyDescent="0.2">
      <c r="A29" s="7">
        <v>26</v>
      </c>
      <c r="B29" s="8" t="s">
        <v>38</v>
      </c>
      <c r="C29" s="9">
        <v>6400</v>
      </c>
      <c r="D29" s="11">
        <v>478.5</v>
      </c>
      <c r="E29" s="9">
        <f t="shared" si="0"/>
        <v>6878.5</v>
      </c>
      <c r="F29" s="10">
        <v>2384.65</v>
      </c>
      <c r="G29" s="9">
        <v>2700</v>
      </c>
      <c r="H29" s="9">
        <v>112</v>
      </c>
      <c r="I29" s="12"/>
      <c r="J29" s="12"/>
      <c r="K29" s="9">
        <v>2812</v>
      </c>
      <c r="L29" s="9"/>
    </row>
    <row r="30" spans="1:12" x14ac:dyDescent="0.2">
      <c r="A30" s="7">
        <v>27</v>
      </c>
      <c r="B30" s="8" t="s">
        <v>39</v>
      </c>
      <c r="C30" s="9">
        <v>6400</v>
      </c>
      <c r="D30" s="9">
        <v>1435.5</v>
      </c>
      <c r="E30" s="9">
        <f t="shared" si="0"/>
        <v>7835.5</v>
      </c>
      <c r="F30" s="10">
        <f>2582.5+818.23</f>
        <v>3400.73</v>
      </c>
      <c r="G30" s="9">
        <v>2700</v>
      </c>
      <c r="H30" s="9">
        <v>1279.2</v>
      </c>
      <c r="I30" s="12"/>
      <c r="J30" s="12"/>
      <c r="K30" s="9">
        <v>3979.2</v>
      </c>
      <c r="L30" s="9"/>
    </row>
    <row r="31" spans="1:12" x14ac:dyDescent="0.2">
      <c r="A31" s="7">
        <v>28</v>
      </c>
      <c r="B31" s="8" t="s">
        <v>40</v>
      </c>
      <c r="C31" s="9">
        <v>6400</v>
      </c>
      <c r="D31" s="9">
        <v>2105.4</v>
      </c>
      <c r="E31" s="9">
        <f t="shared" si="0"/>
        <v>8505.4</v>
      </c>
      <c r="F31" s="10">
        <v>3721.94</v>
      </c>
      <c r="G31" s="9">
        <v>2700</v>
      </c>
      <c r="H31" s="9">
        <v>1320</v>
      </c>
      <c r="I31" s="11"/>
      <c r="J31" s="11"/>
      <c r="K31" s="9">
        <v>4020</v>
      </c>
      <c r="L31" s="9"/>
    </row>
    <row r="32" spans="1:12" x14ac:dyDescent="0.2">
      <c r="A32" s="7">
        <v>29</v>
      </c>
      <c r="B32" s="8" t="s">
        <v>41</v>
      </c>
      <c r="C32" s="9">
        <v>6400</v>
      </c>
      <c r="D32" s="11">
        <v>1148.4000000000001</v>
      </c>
      <c r="E32" s="9">
        <f t="shared" si="0"/>
        <v>7548.4</v>
      </c>
      <c r="F32" s="10">
        <v>3243.37</v>
      </c>
      <c r="G32" s="9">
        <v>2700</v>
      </c>
      <c r="H32" s="9">
        <v>619.20000000000005</v>
      </c>
      <c r="I32" s="12"/>
      <c r="J32" s="12"/>
      <c r="K32" s="9">
        <v>3319.2</v>
      </c>
      <c r="L32" s="9"/>
    </row>
    <row r="33" spans="1:12" x14ac:dyDescent="0.2">
      <c r="A33" s="7">
        <v>30</v>
      </c>
      <c r="B33" s="8" t="s">
        <v>42</v>
      </c>
      <c r="C33" s="9">
        <v>6400</v>
      </c>
      <c r="D33" s="11"/>
      <c r="E33" s="9">
        <f t="shared" si="0"/>
        <v>6400</v>
      </c>
      <c r="F33" s="10">
        <v>2726.19</v>
      </c>
      <c r="G33" s="9">
        <v>2700</v>
      </c>
      <c r="H33" s="9">
        <v>976</v>
      </c>
      <c r="I33" s="12"/>
      <c r="J33" s="12"/>
      <c r="K33" s="9">
        <v>3676</v>
      </c>
      <c r="L33" s="9"/>
    </row>
    <row r="34" spans="1:12" x14ac:dyDescent="0.2">
      <c r="A34" s="7">
        <v>31</v>
      </c>
      <c r="B34" s="8" t="s">
        <v>43</v>
      </c>
      <c r="C34" s="9">
        <v>6400</v>
      </c>
      <c r="D34" s="9"/>
      <c r="E34" s="9">
        <f t="shared" si="0"/>
        <v>6400</v>
      </c>
      <c r="F34" s="10">
        <v>2620.2399999999998</v>
      </c>
      <c r="G34" s="9">
        <v>2700</v>
      </c>
      <c r="H34" s="9">
        <v>457.6</v>
      </c>
      <c r="I34" s="11"/>
      <c r="J34" s="11"/>
      <c r="K34" s="9">
        <v>3157.6</v>
      </c>
      <c r="L34" s="9"/>
    </row>
    <row r="35" spans="1:12" x14ac:dyDescent="0.2">
      <c r="A35" s="7">
        <v>32</v>
      </c>
      <c r="B35" s="8" t="s">
        <v>44</v>
      </c>
      <c r="C35" s="9">
        <v>6400</v>
      </c>
      <c r="D35" s="11">
        <v>976.14</v>
      </c>
      <c r="E35" s="9">
        <f t="shared" si="0"/>
        <v>7376.14</v>
      </c>
      <c r="F35" s="10">
        <f>2728.57+556.4</f>
        <v>3284.9700000000003</v>
      </c>
      <c r="G35" s="9">
        <v>2700</v>
      </c>
      <c r="H35" s="9">
        <v>960</v>
      </c>
      <c r="I35" s="12"/>
      <c r="J35" s="9">
        <v>-50</v>
      </c>
      <c r="K35" s="9">
        <v>3610</v>
      </c>
      <c r="L35" s="9"/>
    </row>
    <row r="36" spans="1:12" x14ac:dyDescent="0.2">
      <c r="A36" s="7">
        <v>33</v>
      </c>
      <c r="B36" s="14" t="s">
        <v>45</v>
      </c>
      <c r="C36" s="9">
        <v>6400</v>
      </c>
      <c r="D36" s="9">
        <v>1148.4000000000001</v>
      </c>
      <c r="E36" s="9">
        <f t="shared" si="0"/>
        <v>7548.4</v>
      </c>
      <c r="F36" s="10">
        <v>3331.87</v>
      </c>
      <c r="G36" s="9">
        <v>2700</v>
      </c>
      <c r="H36" s="9">
        <v>1488</v>
      </c>
      <c r="I36" s="11"/>
      <c r="J36" s="11"/>
      <c r="K36" s="9">
        <v>4188</v>
      </c>
      <c r="L36" s="9"/>
    </row>
    <row r="37" spans="1:12" x14ac:dyDescent="0.2">
      <c r="A37" s="7">
        <v>34</v>
      </c>
      <c r="B37" s="14" t="s">
        <v>46</v>
      </c>
      <c r="C37" s="9">
        <v>6400</v>
      </c>
      <c r="D37" s="9">
        <v>478.5</v>
      </c>
      <c r="E37" s="9">
        <f t="shared" si="0"/>
        <v>6878.5</v>
      </c>
      <c r="F37" s="10">
        <v>2788.55</v>
      </c>
      <c r="G37" s="9">
        <v>2700</v>
      </c>
      <c r="H37" s="9">
        <v>341.6</v>
      </c>
      <c r="I37" s="11"/>
      <c r="J37" s="11"/>
      <c r="K37" s="9">
        <v>3041.6</v>
      </c>
      <c r="L37" s="9"/>
    </row>
    <row r="38" spans="1:12" x14ac:dyDescent="0.2">
      <c r="A38" s="7">
        <v>35</v>
      </c>
      <c r="B38" s="14" t="s">
        <v>47</v>
      </c>
      <c r="C38" s="9">
        <v>6400</v>
      </c>
      <c r="D38" s="13"/>
      <c r="E38" s="9">
        <f t="shared" si="0"/>
        <v>6400</v>
      </c>
      <c r="F38" s="10">
        <v>2606.7800000000002</v>
      </c>
      <c r="G38" s="9">
        <v>2700</v>
      </c>
      <c r="H38" s="9">
        <v>765.6</v>
      </c>
      <c r="I38" s="12"/>
      <c r="J38" s="12"/>
      <c r="K38" s="9">
        <v>3465.6</v>
      </c>
      <c r="L38" s="12"/>
    </row>
    <row r="39" spans="1:12" x14ac:dyDescent="0.2">
      <c r="A39" s="7">
        <v>36</v>
      </c>
      <c r="B39" s="14" t="s">
        <v>48</v>
      </c>
      <c r="C39" s="9">
        <v>6400</v>
      </c>
      <c r="D39" s="11">
        <v>478.5</v>
      </c>
      <c r="E39" s="9">
        <f t="shared" si="0"/>
        <v>6878.5</v>
      </c>
      <c r="F39" s="10">
        <v>2856.49</v>
      </c>
      <c r="G39" s="9">
        <v>2700</v>
      </c>
      <c r="H39" s="9">
        <v>780.80000000000007</v>
      </c>
      <c r="I39" s="12"/>
      <c r="J39" s="12"/>
      <c r="K39" s="9">
        <v>3480.8</v>
      </c>
      <c r="L39" s="12"/>
    </row>
    <row r="40" spans="1:12" x14ac:dyDescent="0.2">
      <c r="A40" s="7">
        <v>37</v>
      </c>
      <c r="B40" s="14" t="s">
        <v>49</v>
      </c>
      <c r="C40" s="9">
        <v>6400</v>
      </c>
      <c r="D40" s="9">
        <v>478.5</v>
      </c>
      <c r="E40" s="9">
        <f t="shared" si="0"/>
        <v>6878.5</v>
      </c>
      <c r="F40" s="10">
        <v>2896.49</v>
      </c>
      <c r="G40" s="9">
        <v>2700</v>
      </c>
      <c r="H40" s="9">
        <v>531.20000000000005</v>
      </c>
      <c r="I40" s="11"/>
      <c r="J40" s="11"/>
      <c r="K40" s="9">
        <v>3231.2</v>
      </c>
      <c r="L40" s="9"/>
    </row>
    <row r="41" spans="1:12" x14ac:dyDescent="0.2">
      <c r="D41" s="15"/>
      <c r="E41" s="15"/>
      <c r="F41" s="15"/>
      <c r="H41" s="15"/>
      <c r="I41" s="15"/>
      <c r="J41" s="15"/>
      <c r="K41" s="15"/>
      <c r="L41" s="15"/>
    </row>
    <row r="44" spans="1:12" x14ac:dyDescent="0.2">
      <c r="A44" t="s">
        <v>50</v>
      </c>
      <c r="B44" t="s">
        <v>51</v>
      </c>
    </row>
    <row r="45" spans="1:12" x14ac:dyDescent="0.2">
      <c r="B45" t="s">
        <v>52</v>
      </c>
    </row>
    <row r="46" spans="1:12" x14ac:dyDescent="0.2">
      <c r="B46" t="s">
        <v>53</v>
      </c>
    </row>
    <row r="47" spans="1:12" x14ac:dyDescent="0.2">
      <c r="B47" t="s">
        <v>54</v>
      </c>
    </row>
    <row r="48" spans="1:12" x14ac:dyDescent="0.2">
      <c r="B48" t="s">
        <v>55</v>
      </c>
    </row>
  </sheetData>
  <mergeCells count="1">
    <mergeCell ref="A1:L1"/>
  </mergeCells>
  <pageMargins left="0.78749999999999998" right="0.78749999999999998" top="1.0249999999999999" bottom="1.0249999999999999" header="0.78749999999999998" footer="0.78749999999999998"/>
  <pageSetup paperSize="9" firstPageNumber="0" orientation="landscape" horizontalDpi="300" verticalDpi="300" r:id="rId1"/>
  <headerFooter>
    <oddHeader>&amp;C&amp;A</oddHeader>
    <oddFooter>&amp;CPagina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3804C5-2B9D-424E-B04C-9668A11FCEA2}">
  <dimension ref="A1:L48"/>
  <sheetViews>
    <sheetView zoomScale="93" zoomScaleNormal="93" workbookViewId="0">
      <selection activeCell="F35" sqref="F35"/>
    </sheetView>
  </sheetViews>
  <sheetFormatPr defaultRowHeight="12.75" x14ac:dyDescent="0.2"/>
  <cols>
    <col min="1" max="1" width="8.140625" customWidth="1"/>
    <col min="2" max="2" width="24.5703125" customWidth="1"/>
    <col min="3" max="3" width="15.5703125" customWidth="1"/>
    <col min="4" max="4" width="11.28515625" customWidth="1"/>
    <col min="5" max="5" width="10.42578125" customWidth="1"/>
    <col min="6" max="6" width="11.85546875" customWidth="1"/>
    <col min="7" max="7" width="12.5703125" customWidth="1"/>
    <col min="8" max="8" width="11.28515625" customWidth="1"/>
    <col min="9" max="9" width="11.140625" hidden="1" customWidth="1"/>
    <col min="10" max="10" width="11.28515625" customWidth="1"/>
    <col min="11" max="11" width="12.7109375" customWidth="1"/>
    <col min="12" max="12" width="13" customWidth="1"/>
    <col min="14" max="1025" width="8.7109375" customWidth="1"/>
  </cols>
  <sheetData>
    <row r="1" spans="1:12" x14ac:dyDescent="0.2">
      <c r="A1" s="17" t="s">
        <v>64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3" spans="1:12" ht="100.5" customHeight="1" x14ac:dyDescent="0.2">
      <c r="A3" s="1" t="s">
        <v>0</v>
      </c>
      <c r="B3" s="1" t="s">
        <v>1</v>
      </c>
      <c r="C3" s="2" t="s">
        <v>3</v>
      </c>
      <c r="D3" s="2" t="s">
        <v>4</v>
      </c>
      <c r="E3" s="1" t="s">
        <v>5</v>
      </c>
      <c r="F3" s="3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5" t="s">
        <v>11</v>
      </c>
      <c r="L3" s="6" t="s">
        <v>12</v>
      </c>
    </row>
    <row r="4" spans="1:12" x14ac:dyDescent="0.2">
      <c r="A4" s="7">
        <v>1</v>
      </c>
      <c r="B4" s="8" t="s">
        <v>13</v>
      </c>
      <c r="C4" s="9">
        <v>6400</v>
      </c>
      <c r="D4" s="9">
        <v>2392.5</v>
      </c>
      <c r="E4" s="9">
        <f>C4+D4</f>
        <v>8792.5</v>
      </c>
      <c r="F4" s="10">
        <f>2574.55+1363.72</f>
        <v>3938.2700000000004</v>
      </c>
      <c r="G4" s="9">
        <v>2700</v>
      </c>
      <c r="H4" s="9">
        <v>640</v>
      </c>
      <c r="I4" s="11"/>
      <c r="J4" s="11"/>
      <c r="K4" s="9">
        <v>3340</v>
      </c>
      <c r="L4" s="9"/>
    </row>
    <row r="5" spans="1:12" x14ac:dyDescent="0.2">
      <c r="A5" s="7">
        <v>2</v>
      </c>
      <c r="B5" s="8" t="s">
        <v>14</v>
      </c>
      <c r="C5" s="9">
        <v>6400</v>
      </c>
      <c r="D5" s="9">
        <v>957</v>
      </c>
      <c r="E5" s="9">
        <f t="shared" ref="E5:E40" si="0">C5+D5</f>
        <v>7357</v>
      </c>
      <c r="F5" s="10">
        <v>3196.24</v>
      </c>
      <c r="G5" s="9">
        <v>2700</v>
      </c>
      <c r="H5" s="9">
        <v>1180.8</v>
      </c>
      <c r="I5" s="11"/>
      <c r="J5" s="11"/>
      <c r="K5" s="9">
        <v>3880.8</v>
      </c>
      <c r="L5" s="9"/>
    </row>
    <row r="6" spans="1:12" x14ac:dyDescent="0.2">
      <c r="A6" s="7">
        <v>3</v>
      </c>
      <c r="B6" s="8" t="s">
        <v>15</v>
      </c>
      <c r="C6" s="9">
        <v>0</v>
      </c>
      <c r="D6" s="9">
        <v>957</v>
      </c>
      <c r="E6" s="9">
        <f t="shared" si="0"/>
        <v>957</v>
      </c>
      <c r="F6" s="10">
        <v>647.51</v>
      </c>
      <c r="G6" s="9">
        <v>2700</v>
      </c>
      <c r="H6" s="9">
        <v>864</v>
      </c>
      <c r="I6" s="11"/>
      <c r="J6" s="11"/>
      <c r="K6" s="9">
        <v>3564</v>
      </c>
      <c r="L6" s="9"/>
    </row>
    <row r="7" spans="1:12" x14ac:dyDescent="0.2">
      <c r="A7" s="7">
        <v>4</v>
      </c>
      <c r="B7" s="8" t="s">
        <v>16</v>
      </c>
      <c r="C7" s="9">
        <v>6400</v>
      </c>
      <c r="D7" s="9">
        <v>478.5</v>
      </c>
      <c r="E7" s="9">
        <f t="shared" si="0"/>
        <v>6878.5</v>
      </c>
      <c r="F7" s="10">
        <v>2832.79</v>
      </c>
      <c r="G7" s="9">
        <v>2700</v>
      </c>
      <c r="H7" s="9">
        <v>136</v>
      </c>
      <c r="I7" s="11"/>
      <c r="J7" s="11"/>
      <c r="K7" s="9">
        <v>2836</v>
      </c>
      <c r="L7" s="9"/>
    </row>
    <row r="8" spans="1:12" x14ac:dyDescent="0.2">
      <c r="A8" s="7">
        <v>5</v>
      </c>
      <c r="B8" s="8" t="s">
        <v>17</v>
      </c>
      <c r="C8" s="9">
        <v>6400</v>
      </c>
      <c r="D8" s="9">
        <v>957</v>
      </c>
      <c r="E8" s="9">
        <f t="shared" si="0"/>
        <v>7357</v>
      </c>
      <c r="F8" s="10">
        <v>3210.95</v>
      </c>
      <c r="G8" s="9">
        <v>2700</v>
      </c>
      <c r="H8" s="9">
        <v>796.80000000000007</v>
      </c>
      <c r="I8" s="11"/>
      <c r="J8" s="11"/>
      <c r="K8" s="9">
        <v>3496.8</v>
      </c>
      <c r="L8" s="9"/>
    </row>
    <row r="9" spans="1:12" x14ac:dyDescent="0.2">
      <c r="A9" s="7">
        <v>6</v>
      </c>
      <c r="B9" s="8" t="s">
        <v>18</v>
      </c>
      <c r="C9" s="9">
        <v>6400</v>
      </c>
      <c r="D9" s="9">
        <v>1435.5</v>
      </c>
      <c r="E9" s="9">
        <f t="shared" si="0"/>
        <v>7835.5</v>
      </c>
      <c r="F9" s="10">
        <f>2603.84+818.23</f>
        <v>3422.07</v>
      </c>
      <c r="G9" s="9">
        <v>2700</v>
      </c>
      <c r="H9" s="9">
        <v>1411.2</v>
      </c>
      <c r="I9" s="11"/>
      <c r="J9" s="9"/>
      <c r="K9" s="9">
        <v>4111.2</v>
      </c>
      <c r="L9" s="9">
        <v>118.35</v>
      </c>
    </row>
    <row r="10" spans="1:12" x14ac:dyDescent="0.2">
      <c r="A10" s="7">
        <v>7</v>
      </c>
      <c r="B10" s="8" t="s">
        <v>19</v>
      </c>
      <c r="C10" s="9">
        <v>6400</v>
      </c>
      <c r="D10" s="11"/>
      <c r="E10" s="9">
        <f t="shared" si="0"/>
        <v>6400</v>
      </c>
      <c r="F10" s="10">
        <v>2726.72</v>
      </c>
      <c r="G10" s="9">
        <v>2700</v>
      </c>
      <c r="H10" s="9">
        <v>431.20000000000005</v>
      </c>
      <c r="I10" s="12"/>
      <c r="J10" s="9"/>
      <c r="K10" s="9">
        <v>3131.2</v>
      </c>
      <c r="L10" s="9"/>
    </row>
    <row r="11" spans="1:12" x14ac:dyDescent="0.2">
      <c r="A11" s="7">
        <v>8</v>
      </c>
      <c r="B11" s="8" t="s">
        <v>20</v>
      </c>
      <c r="C11" s="9">
        <v>6400</v>
      </c>
      <c r="D11" s="9"/>
      <c r="E11" s="9">
        <f t="shared" si="0"/>
        <v>6400</v>
      </c>
      <c r="F11" s="10">
        <v>2642.47</v>
      </c>
      <c r="G11" s="9">
        <v>2700</v>
      </c>
      <c r="H11" s="9">
        <v>568</v>
      </c>
      <c r="I11" s="11"/>
      <c r="J11" s="9"/>
      <c r="K11" s="9">
        <v>3268</v>
      </c>
      <c r="L11" s="9"/>
    </row>
    <row r="12" spans="1:12" x14ac:dyDescent="0.2">
      <c r="A12" s="7">
        <v>9</v>
      </c>
      <c r="B12" s="8" t="s">
        <v>21</v>
      </c>
      <c r="C12" s="9">
        <v>6400</v>
      </c>
      <c r="D12" s="9"/>
      <c r="E12" s="9">
        <f t="shared" si="0"/>
        <v>6400</v>
      </c>
      <c r="F12" s="10">
        <v>2645.03</v>
      </c>
      <c r="G12" s="9">
        <v>2700</v>
      </c>
      <c r="H12" s="9">
        <v>364</v>
      </c>
      <c r="I12" s="13"/>
      <c r="J12" s="9"/>
      <c r="K12" s="9">
        <v>3064</v>
      </c>
      <c r="L12" s="9">
        <v>156.72</v>
      </c>
    </row>
    <row r="13" spans="1:12" x14ac:dyDescent="0.2">
      <c r="A13" s="7">
        <v>10</v>
      </c>
      <c r="B13" s="8" t="s">
        <v>22</v>
      </c>
      <c r="C13" s="9">
        <v>6400</v>
      </c>
      <c r="E13" s="9">
        <f t="shared" si="0"/>
        <v>6400</v>
      </c>
      <c r="F13" s="10">
        <v>2634.91</v>
      </c>
      <c r="G13" s="9">
        <v>2700</v>
      </c>
      <c r="H13" s="9">
        <v>451.20000000000005</v>
      </c>
      <c r="I13" s="11"/>
      <c r="J13" s="9"/>
      <c r="K13" s="9">
        <v>3151.2</v>
      </c>
      <c r="L13" s="9">
        <v>454.92</v>
      </c>
    </row>
    <row r="14" spans="1:12" x14ac:dyDescent="0.2">
      <c r="A14" s="7">
        <v>11</v>
      </c>
      <c r="B14" s="8" t="s">
        <v>23</v>
      </c>
      <c r="C14" s="9">
        <v>6400</v>
      </c>
      <c r="D14" s="9">
        <v>1435.5</v>
      </c>
      <c r="E14" s="9">
        <f t="shared" si="0"/>
        <v>7835.5</v>
      </c>
      <c r="F14" s="10">
        <f>2926.96+818.23</f>
        <v>3745.19</v>
      </c>
      <c r="G14" s="9">
        <v>2700</v>
      </c>
      <c r="H14" s="9">
        <v>160</v>
      </c>
      <c r="I14" s="12"/>
      <c r="J14" s="9"/>
      <c r="K14" s="9">
        <v>2860</v>
      </c>
      <c r="L14" s="9">
        <v>869.55</v>
      </c>
    </row>
    <row r="15" spans="1:12" x14ac:dyDescent="0.2">
      <c r="A15" s="7">
        <v>12</v>
      </c>
      <c r="B15" s="8" t="s">
        <v>24</v>
      </c>
      <c r="C15" s="9">
        <v>6400</v>
      </c>
      <c r="D15" s="9">
        <v>1435.5</v>
      </c>
      <c r="E15" s="9">
        <f t="shared" si="0"/>
        <v>7835.5</v>
      </c>
      <c r="F15" s="10">
        <f>2737.53+818.23</f>
        <v>3555.76</v>
      </c>
      <c r="G15" s="9">
        <v>2700</v>
      </c>
      <c r="H15" s="9">
        <v>1136</v>
      </c>
      <c r="I15" s="12"/>
      <c r="J15" s="9"/>
      <c r="K15" s="9">
        <v>3836</v>
      </c>
      <c r="L15" s="9">
        <v>206.65</v>
      </c>
    </row>
    <row r="16" spans="1:12" x14ac:dyDescent="0.2">
      <c r="A16" s="7">
        <v>13</v>
      </c>
      <c r="B16" s="8" t="s">
        <v>25</v>
      </c>
      <c r="C16" s="9">
        <v>6400</v>
      </c>
      <c r="D16" s="11"/>
      <c r="E16" s="9">
        <f t="shared" si="0"/>
        <v>6400</v>
      </c>
      <c r="F16" s="10">
        <v>2732.79</v>
      </c>
      <c r="G16" s="9">
        <v>2700</v>
      </c>
      <c r="H16" s="9">
        <v>395.20000000000005</v>
      </c>
      <c r="I16" s="12"/>
      <c r="J16" s="9">
        <v>-300</v>
      </c>
      <c r="K16" s="9">
        <v>2795.2</v>
      </c>
      <c r="L16" s="9"/>
    </row>
    <row r="17" spans="1:12" x14ac:dyDescent="0.2">
      <c r="A17" s="7">
        <v>14</v>
      </c>
      <c r="B17" s="8" t="s">
        <v>26</v>
      </c>
      <c r="C17" s="9">
        <v>6400</v>
      </c>
      <c r="D17" s="11">
        <v>478.5</v>
      </c>
      <c r="E17" s="9">
        <f t="shared" si="0"/>
        <v>6878.5</v>
      </c>
      <c r="F17" s="10">
        <v>3034.65</v>
      </c>
      <c r="G17" s="9">
        <v>2700</v>
      </c>
      <c r="H17" s="9">
        <v>304</v>
      </c>
      <c r="I17" s="12"/>
      <c r="J17" s="9"/>
      <c r="K17" s="9">
        <v>3004</v>
      </c>
      <c r="L17" s="9"/>
    </row>
    <row r="18" spans="1:12" x14ac:dyDescent="0.2">
      <c r="A18" s="7">
        <v>15</v>
      </c>
      <c r="B18" s="8" t="s">
        <v>27</v>
      </c>
      <c r="C18" s="9">
        <v>6400</v>
      </c>
      <c r="D18" s="11"/>
      <c r="E18" s="9">
        <f t="shared" si="0"/>
        <v>6400</v>
      </c>
      <c r="F18" s="10">
        <v>2420.86</v>
      </c>
      <c r="G18" s="9">
        <v>2700</v>
      </c>
      <c r="H18" s="9">
        <v>1046.4000000000001</v>
      </c>
      <c r="I18" s="12"/>
      <c r="J18" s="9"/>
      <c r="K18" s="9">
        <v>3746.4</v>
      </c>
      <c r="L18" s="9"/>
    </row>
    <row r="19" spans="1:12" x14ac:dyDescent="0.2">
      <c r="A19" s="7">
        <v>16</v>
      </c>
      <c r="B19" s="8" t="s">
        <v>28</v>
      </c>
      <c r="C19" s="9">
        <v>6400</v>
      </c>
      <c r="D19" s="11"/>
      <c r="E19" s="9">
        <f t="shared" si="0"/>
        <v>6400</v>
      </c>
      <c r="F19" s="10">
        <v>2731.67</v>
      </c>
      <c r="G19" s="9">
        <v>2700</v>
      </c>
      <c r="H19" s="9">
        <v>480</v>
      </c>
      <c r="I19" s="12"/>
      <c r="J19" s="9"/>
      <c r="K19" s="9">
        <v>3180</v>
      </c>
      <c r="L19" s="9"/>
    </row>
    <row r="20" spans="1:12" x14ac:dyDescent="0.2">
      <c r="A20" s="7">
        <v>17</v>
      </c>
      <c r="B20" s="8" t="s">
        <v>29</v>
      </c>
      <c r="C20" s="9">
        <v>6400</v>
      </c>
      <c r="D20" s="9">
        <v>478.5</v>
      </c>
      <c r="E20" s="9">
        <f t="shared" si="0"/>
        <v>6878.5</v>
      </c>
      <c r="F20" s="10">
        <v>3123.98</v>
      </c>
      <c r="G20" s="9">
        <v>2700</v>
      </c>
      <c r="H20" s="9">
        <v>1248</v>
      </c>
      <c r="I20" s="11"/>
      <c r="J20" s="9"/>
      <c r="K20" s="9">
        <v>3948</v>
      </c>
      <c r="L20" s="9"/>
    </row>
    <row r="21" spans="1:12" x14ac:dyDescent="0.2">
      <c r="A21" s="7">
        <v>18</v>
      </c>
      <c r="B21" s="8" t="s">
        <v>30</v>
      </c>
      <c r="C21" s="9">
        <v>6400</v>
      </c>
      <c r="D21" s="9">
        <v>1435.5</v>
      </c>
      <c r="E21" s="9">
        <f t="shared" si="0"/>
        <v>7835.5</v>
      </c>
      <c r="F21" s="10">
        <f>2725.08+818.23</f>
        <v>3543.31</v>
      </c>
      <c r="G21" s="9">
        <v>2700</v>
      </c>
      <c r="H21" s="9">
        <v>592</v>
      </c>
      <c r="I21" s="12"/>
      <c r="J21" s="12"/>
      <c r="K21" s="9">
        <v>3292</v>
      </c>
      <c r="L21" s="9"/>
    </row>
    <row r="22" spans="1:12" x14ac:dyDescent="0.2">
      <c r="A22" s="7">
        <v>19</v>
      </c>
      <c r="B22" s="8" t="s">
        <v>31</v>
      </c>
      <c r="C22" s="9">
        <v>6400</v>
      </c>
      <c r="D22" s="11"/>
      <c r="E22" s="9">
        <f t="shared" si="0"/>
        <v>6400</v>
      </c>
      <c r="F22" s="10">
        <v>2554.0300000000002</v>
      </c>
      <c r="G22" s="9">
        <v>2700</v>
      </c>
      <c r="H22" s="9">
        <v>963.2</v>
      </c>
      <c r="I22" s="12"/>
      <c r="J22" s="12"/>
      <c r="K22" s="9">
        <v>3663.2</v>
      </c>
      <c r="L22" s="9"/>
    </row>
    <row r="23" spans="1:12" x14ac:dyDescent="0.2">
      <c r="A23" s="7">
        <v>20</v>
      </c>
      <c r="B23" s="8" t="s">
        <v>32</v>
      </c>
      <c r="C23" s="9">
        <v>6400</v>
      </c>
      <c r="D23" s="11"/>
      <c r="E23" s="9">
        <f t="shared" si="0"/>
        <v>6400</v>
      </c>
      <c r="F23" s="10">
        <v>2720.68</v>
      </c>
      <c r="G23" s="9">
        <v>2700</v>
      </c>
      <c r="H23" s="9">
        <v>112</v>
      </c>
      <c r="I23" s="12"/>
      <c r="J23" s="9">
        <v>-100</v>
      </c>
      <c r="K23" s="9">
        <v>2712</v>
      </c>
      <c r="L23" s="9"/>
    </row>
    <row r="24" spans="1:12" x14ac:dyDescent="0.2">
      <c r="A24" s="7">
        <v>21</v>
      </c>
      <c r="B24" s="8" t="s">
        <v>33</v>
      </c>
      <c r="C24" s="9">
        <v>6400</v>
      </c>
      <c r="D24" s="9"/>
      <c r="E24" s="9">
        <f t="shared" si="0"/>
        <v>6400</v>
      </c>
      <c r="F24" s="10">
        <v>2455.5300000000002</v>
      </c>
      <c r="G24" s="9">
        <v>2700</v>
      </c>
      <c r="H24" s="9">
        <v>456</v>
      </c>
      <c r="I24" s="11"/>
      <c r="J24" s="11"/>
      <c r="K24" s="9">
        <v>3156</v>
      </c>
      <c r="L24" s="9"/>
    </row>
    <row r="25" spans="1:12" x14ac:dyDescent="0.2">
      <c r="A25" s="7">
        <v>22</v>
      </c>
      <c r="B25" s="8" t="s">
        <v>34</v>
      </c>
      <c r="C25" s="9">
        <v>6400</v>
      </c>
      <c r="D25" s="11">
        <v>957</v>
      </c>
      <c r="E25" s="9">
        <f t="shared" si="0"/>
        <v>7357</v>
      </c>
      <c r="F25" s="10">
        <v>3486.65</v>
      </c>
      <c r="G25" s="9">
        <v>2700</v>
      </c>
      <c r="H25" s="9">
        <v>374.40000000000003</v>
      </c>
      <c r="I25" s="12"/>
      <c r="J25" s="12"/>
      <c r="K25" s="9">
        <v>3074.4</v>
      </c>
      <c r="L25" s="9"/>
    </row>
    <row r="26" spans="1:12" x14ac:dyDescent="0.2">
      <c r="A26" s="7">
        <v>23</v>
      </c>
      <c r="B26" s="8" t="s">
        <v>35</v>
      </c>
      <c r="C26" s="9">
        <v>6400</v>
      </c>
      <c r="D26" s="9">
        <v>957</v>
      </c>
      <c r="E26" s="9">
        <f t="shared" si="0"/>
        <v>7357</v>
      </c>
      <c r="F26" s="10">
        <v>3392.62</v>
      </c>
      <c r="G26" s="9">
        <v>2700</v>
      </c>
      <c r="H26" s="9">
        <v>965.6</v>
      </c>
      <c r="I26" s="11"/>
      <c r="J26" s="11"/>
      <c r="K26" s="9">
        <v>3665.6</v>
      </c>
      <c r="L26" s="9"/>
    </row>
    <row r="27" spans="1:12" x14ac:dyDescent="0.2">
      <c r="A27" s="7">
        <v>24</v>
      </c>
      <c r="B27" s="8" t="s">
        <v>36</v>
      </c>
      <c r="C27" s="9">
        <v>6400</v>
      </c>
      <c r="D27" s="9"/>
      <c r="E27" s="9">
        <f t="shared" si="0"/>
        <v>6400</v>
      </c>
      <c r="F27" s="10">
        <v>2620.2399999999998</v>
      </c>
      <c r="G27" s="9">
        <v>2700</v>
      </c>
      <c r="H27" s="9">
        <v>590.4</v>
      </c>
      <c r="I27" s="11"/>
      <c r="J27" s="11"/>
      <c r="K27" s="9">
        <v>3290.4</v>
      </c>
      <c r="L27" s="9"/>
    </row>
    <row r="28" spans="1:12" x14ac:dyDescent="0.2">
      <c r="A28" s="7">
        <v>25</v>
      </c>
      <c r="B28" s="8" t="s">
        <v>37</v>
      </c>
      <c r="C28" s="9">
        <v>6400</v>
      </c>
      <c r="D28" s="9"/>
      <c r="E28" s="9">
        <f t="shared" si="0"/>
        <v>6400</v>
      </c>
      <c r="F28" s="10">
        <v>2840.33</v>
      </c>
      <c r="G28" s="9">
        <v>2700</v>
      </c>
      <c r="H28" s="9">
        <v>516.80000000000007</v>
      </c>
      <c r="I28" s="11"/>
      <c r="J28" s="11"/>
      <c r="K28" s="9">
        <v>3216.8</v>
      </c>
      <c r="L28" s="9"/>
    </row>
    <row r="29" spans="1:12" x14ac:dyDescent="0.2">
      <c r="A29" s="7">
        <v>26</v>
      </c>
      <c r="B29" s="8" t="s">
        <v>38</v>
      </c>
      <c r="C29" s="9">
        <v>6400</v>
      </c>
      <c r="D29" s="11">
        <v>478.5</v>
      </c>
      <c r="E29" s="9">
        <f t="shared" si="0"/>
        <v>6878.5</v>
      </c>
      <c r="F29" s="10">
        <v>2384.65</v>
      </c>
      <c r="G29" s="9">
        <v>2700</v>
      </c>
      <c r="H29" s="9">
        <v>144</v>
      </c>
      <c r="I29" s="12"/>
      <c r="J29" s="12"/>
      <c r="K29" s="9">
        <v>2844</v>
      </c>
      <c r="L29" s="9"/>
    </row>
    <row r="30" spans="1:12" x14ac:dyDescent="0.2">
      <c r="A30" s="7">
        <v>27</v>
      </c>
      <c r="B30" s="8" t="s">
        <v>39</v>
      </c>
      <c r="C30" s="9">
        <v>6400</v>
      </c>
      <c r="D30" s="9">
        <v>1435.5</v>
      </c>
      <c r="E30" s="9">
        <f t="shared" si="0"/>
        <v>7835.5</v>
      </c>
      <c r="F30" s="10">
        <f>2616+818.23</f>
        <v>3434.23</v>
      </c>
      <c r="G30" s="9">
        <v>2700</v>
      </c>
      <c r="H30" s="9">
        <v>1476</v>
      </c>
      <c r="I30" s="12"/>
      <c r="J30" s="12"/>
      <c r="K30" s="9">
        <v>4176</v>
      </c>
      <c r="L30" s="9"/>
    </row>
    <row r="31" spans="1:12" x14ac:dyDescent="0.2">
      <c r="A31" s="7">
        <v>28</v>
      </c>
      <c r="B31" s="8" t="s">
        <v>40</v>
      </c>
      <c r="C31" s="9">
        <v>6400</v>
      </c>
      <c r="D31" s="9">
        <v>2105.4</v>
      </c>
      <c r="E31" s="9">
        <f t="shared" si="0"/>
        <v>8505.4</v>
      </c>
      <c r="F31" s="10">
        <v>3721.94</v>
      </c>
      <c r="G31" s="9">
        <v>2700</v>
      </c>
      <c r="H31" s="9">
        <v>968</v>
      </c>
      <c r="I31" s="11"/>
      <c r="J31" s="11"/>
      <c r="K31" s="9">
        <v>3668</v>
      </c>
      <c r="L31" s="9"/>
    </row>
    <row r="32" spans="1:12" x14ac:dyDescent="0.2">
      <c r="A32" s="7">
        <v>29</v>
      </c>
      <c r="B32" s="8" t="s">
        <v>41</v>
      </c>
      <c r="C32" s="9">
        <v>6400</v>
      </c>
      <c r="D32" s="11">
        <v>1148.4000000000001</v>
      </c>
      <c r="E32" s="9">
        <f t="shared" si="0"/>
        <v>7548.4</v>
      </c>
      <c r="F32" s="10">
        <v>3243.37</v>
      </c>
      <c r="G32" s="9">
        <v>2700</v>
      </c>
      <c r="H32" s="9">
        <v>756.80000000000007</v>
      </c>
      <c r="I32" s="12"/>
      <c r="J32" s="12"/>
      <c r="K32" s="9">
        <v>3456.8</v>
      </c>
      <c r="L32" s="9"/>
    </row>
    <row r="33" spans="1:12" x14ac:dyDescent="0.2">
      <c r="A33" s="7">
        <v>30</v>
      </c>
      <c r="B33" s="8" t="s">
        <v>42</v>
      </c>
      <c r="C33" s="9">
        <v>6400</v>
      </c>
      <c r="D33" s="11"/>
      <c r="E33" s="9">
        <f t="shared" si="0"/>
        <v>6400</v>
      </c>
      <c r="F33" s="10">
        <v>2726.19</v>
      </c>
      <c r="G33" s="9">
        <v>2700</v>
      </c>
      <c r="H33" s="9">
        <v>1366.4</v>
      </c>
      <c r="I33" s="12"/>
      <c r="J33" s="12"/>
      <c r="K33" s="9">
        <v>4066.4</v>
      </c>
      <c r="L33" s="9"/>
    </row>
    <row r="34" spans="1:12" x14ac:dyDescent="0.2">
      <c r="A34" s="7">
        <v>31</v>
      </c>
      <c r="B34" s="8" t="s">
        <v>43</v>
      </c>
      <c r="C34" s="9">
        <v>6400</v>
      </c>
      <c r="D34" s="9"/>
      <c r="E34" s="9">
        <f t="shared" si="0"/>
        <v>6400</v>
      </c>
      <c r="F34" s="10">
        <v>2620.2399999999998</v>
      </c>
      <c r="G34" s="9">
        <v>2700</v>
      </c>
      <c r="H34" s="9">
        <v>582.4</v>
      </c>
      <c r="I34" s="11"/>
      <c r="J34" s="11"/>
      <c r="K34" s="9">
        <v>3282.4</v>
      </c>
      <c r="L34" s="9"/>
    </row>
    <row r="35" spans="1:12" x14ac:dyDescent="0.2">
      <c r="A35" s="7">
        <v>32</v>
      </c>
      <c r="B35" s="8" t="s">
        <v>44</v>
      </c>
      <c r="C35" s="9">
        <v>6400</v>
      </c>
      <c r="D35" s="11">
        <v>1626.9</v>
      </c>
      <c r="E35" s="9">
        <f t="shared" si="0"/>
        <v>8026.9</v>
      </c>
      <c r="F35" s="10">
        <f>2723.04+927.33</f>
        <v>3650.37</v>
      </c>
      <c r="G35" s="9">
        <v>2700</v>
      </c>
      <c r="H35" s="9">
        <v>1080</v>
      </c>
      <c r="I35" s="12"/>
      <c r="J35" s="9"/>
      <c r="K35" s="9">
        <v>3780</v>
      </c>
      <c r="L35" s="9"/>
    </row>
    <row r="36" spans="1:12" x14ac:dyDescent="0.2">
      <c r="A36" s="7">
        <v>33</v>
      </c>
      <c r="B36" s="14" t="s">
        <v>45</v>
      </c>
      <c r="C36" s="9">
        <v>6400</v>
      </c>
      <c r="D36" s="9">
        <v>1148.4000000000001</v>
      </c>
      <c r="E36" s="9">
        <f t="shared" si="0"/>
        <v>7548.4</v>
      </c>
      <c r="F36" s="10">
        <v>3331.87</v>
      </c>
      <c r="G36" s="9">
        <v>2700</v>
      </c>
      <c r="H36" s="9">
        <v>1388.8000000000002</v>
      </c>
      <c r="I36" s="11"/>
      <c r="J36" s="11"/>
      <c r="K36" s="9">
        <v>4088.8</v>
      </c>
      <c r="L36" s="9"/>
    </row>
    <row r="37" spans="1:12" x14ac:dyDescent="0.2">
      <c r="A37" s="7">
        <v>34</v>
      </c>
      <c r="B37" s="14" t="s">
        <v>46</v>
      </c>
      <c r="C37" s="9">
        <v>6400</v>
      </c>
      <c r="D37" s="9">
        <v>478.5</v>
      </c>
      <c r="E37" s="9">
        <f t="shared" si="0"/>
        <v>6878.5</v>
      </c>
      <c r="F37" s="10">
        <v>2788.55</v>
      </c>
      <c r="G37" s="9">
        <v>2700</v>
      </c>
      <c r="H37" s="9">
        <v>585.6</v>
      </c>
      <c r="I37" s="11"/>
      <c r="J37" s="11"/>
      <c r="K37" s="9">
        <v>3285.6</v>
      </c>
      <c r="L37" s="9"/>
    </row>
    <row r="38" spans="1:12" x14ac:dyDescent="0.2">
      <c r="A38" s="7">
        <v>35</v>
      </c>
      <c r="B38" s="14" t="s">
        <v>47</v>
      </c>
      <c r="C38" s="9">
        <v>6400</v>
      </c>
      <c r="D38" s="13"/>
      <c r="E38" s="9">
        <f t="shared" si="0"/>
        <v>6400</v>
      </c>
      <c r="F38" s="10">
        <v>2606.7800000000002</v>
      </c>
      <c r="G38" s="9">
        <v>2700</v>
      </c>
      <c r="H38" s="9">
        <v>904.80000000000007</v>
      </c>
      <c r="I38" s="12"/>
      <c r="J38" s="12"/>
      <c r="K38" s="9">
        <v>3604.8</v>
      </c>
      <c r="L38" s="12"/>
    </row>
    <row r="39" spans="1:12" x14ac:dyDescent="0.2">
      <c r="A39" s="7">
        <v>36</v>
      </c>
      <c r="B39" s="14" t="s">
        <v>48</v>
      </c>
      <c r="C39" s="9">
        <v>6400</v>
      </c>
      <c r="D39" s="11">
        <v>478.5</v>
      </c>
      <c r="E39" s="9">
        <f t="shared" si="0"/>
        <v>6878.5</v>
      </c>
      <c r="F39" s="10">
        <v>2856.49</v>
      </c>
      <c r="G39" s="9">
        <v>2700</v>
      </c>
      <c r="H39" s="9">
        <v>780.80000000000007</v>
      </c>
      <c r="I39" s="12"/>
      <c r="J39" s="12"/>
      <c r="K39" s="9">
        <v>3480.8</v>
      </c>
      <c r="L39" s="12"/>
    </row>
    <row r="40" spans="1:12" x14ac:dyDescent="0.2">
      <c r="A40" s="7">
        <v>37</v>
      </c>
      <c r="B40" s="14" t="s">
        <v>49</v>
      </c>
      <c r="C40" s="9">
        <v>6400</v>
      </c>
      <c r="D40" s="9">
        <v>478.5</v>
      </c>
      <c r="E40" s="9">
        <f t="shared" si="0"/>
        <v>6878.5</v>
      </c>
      <c r="F40" s="10">
        <v>2896.49</v>
      </c>
      <c r="G40" s="9">
        <v>2700</v>
      </c>
      <c r="H40" s="9">
        <v>730.40000000000009</v>
      </c>
      <c r="I40" s="11"/>
      <c r="J40" s="11"/>
      <c r="K40" s="9">
        <v>3430.4</v>
      </c>
      <c r="L40" s="9"/>
    </row>
    <row r="41" spans="1:12" x14ac:dyDescent="0.2">
      <c r="D41" s="15"/>
      <c r="E41" s="15"/>
      <c r="F41" s="15"/>
      <c r="H41" s="15"/>
      <c r="I41" s="15"/>
      <c r="J41" s="15"/>
      <c r="K41" s="15"/>
      <c r="L41" s="15"/>
    </row>
    <row r="44" spans="1:12" x14ac:dyDescent="0.2">
      <c r="A44" t="s">
        <v>50</v>
      </c>
      <c r="B44" t="s">
        <v>51</v>
      </c>
    </row>
    <row r="45" spans="1:12" x14ac:dyDescent="0.2">
      <c r="B45" t="s">
        <v>52</v>
      </c>
    </row>
    <row r="46" spans="1:12" x14ac:dyDescent="0.2">
      <c r="B46" t="s">
        <v>53</v>
      </c>
    </row>
    <row r="47" spans="1:12" x14ac:dyDescent="0.2">
      <c r="B47" t="s">
        <v>54</v>
      </c>
    </row>
    <row r="48" spans="1:12" x14ac:dyDescent="0.2">
      <c r="B48" t="s">
        <v>55</v>
      </c>
    </row>
  </sheetData>
  <mergeCells count="1">
    <mergeCell ref="A1:L1"/>
  </mergeCells>
  <pageMargins left="0.78749999999999998" right="0.78749999999999998" top="1.0249999999999999" bottom="1.0249999999999999" header="0.78749999999999998" footer="0.78749999999999998"/>
  <pageSetup paperSize="9" firstPageNumber="0" orientation="landscape" horizontalDpi="300" verticalDpi="300" r:id="rId1"/>
  <headerFooter>
    <oddHeader>&amp;C&amp;A</oddHeader>
    <oddFooter>&amp;CPagina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DF12DB-44F0-4128-9B65-8B57DEC0F28C}">
  <dimension ref="A1:L48"/>
  <sheetViews>
    <sheetView zoomScale="93" zoomScaleNormal="93" workbookViewId="0">
      <selection activeCell="F38" sqref="F38"/>
    </sheetView>
  </sheetViews>
  <sheetFormatPr defaultRowHeight="12.75" x14ac:dyDescent="0.2"/>
  <cols>
    <col min="1" max="1" width="8.140625" customWidth="1"/>
    <col min="2" max="2" width="24.5703125" customWidth="1"/>
    <col min="3" max="3" width="15.5703125" customWidth="1"/>
    <col min="4" max="4" width="11.28515625" customWidth="1"/>
    <col min="5" max="5" width="10.42578125" customWidth="1"/>
    <col min="6" max="6" width="11.85546875" customWidth="1"/>
    <col min="7" max="7" width="12.5703125" customWidth="1"/>
    <col min="8" max="8" width="11.28515625" customWidth="1"/>
    <col min="9" max="9" width="10.85546875" customWidth="1"/>
    <col min="10" max="10" width="11.28515625" customWidth="1"/>
    <col min="11" max="11" width="12.7109375" customWidth="1"/>
    <col min="12" max="12" width="13" customWidth="1"/>
    <col min="14" max="1025" width="8.7109375" customWidth="1"/>
  </cols>
  <sheetData>
    <row r="1" spans="1:12" x14ac:dyDescent="0.2">
      <c r="A1" s="17" t="s">
        <v>65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3" spans="1:12" ht="100.5" customHeight="1" x14ac:dyDescent="0.2">
      <c r="A3" s="1" t="s">
        <v>0</v>
      </c>
      <c r="B3" s="1" t="s">
        <v>1</v>
      </c>
      <c r="C3" s="2" t="s">
        <v>3</v>
      </c>
      <c r="D3" s="2" t="s">
        <v>4</v>
      </c>
      <c r="E3" s="1" t="s">
        <v>5</v>
      </c>
      <c r="F3" s="3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5" t="s">
        <v>11</v>
      </c>
      <c r="L3" s="6" t="s">
        <v>12</v>
      </c>
    </row>
    <row r="4" spans="1:12" x14ac:dyDescent="0.2">
      <c r="A4" s="7">
        <v>1</v>
      </c>
      <c r="B4" s="8" t="s">
        <v>13</v>
      </c>
      <c r="C4" s="9">
        <v>6400</v>
      </c>
      <c r="D4" s="9">
        <v>2392.5</v>
      </c>
      <c r="E4" s="9">
        <f>C4+D4</f>
        <v>8792.5</v>
      </c>
      <c r="F4" s="10">
        <f>2574.55+1363.72</f>
        <v>3938.2700000000004</v>
      </c>
      <c r="G4" s="9">
        <v>2700</v>
      </c>
      <c r="H4" s="9">
        <v>608</v>
      </c>
      <c r="I4" s="11"/>
      <c r="J4" s="11"/>
      <c r="K4" s="9">
        <v>3308</v>
      </c>
      <c r="L4" s="9"/>
    </row>
    <row r="5" spans="1:12" x14ac:dyDescent="0.2">
      <c r="A5" s="7">
        <v>2</v>
      </c>
      <c r="B5" s="8" t="s">
        <v>14</v>
      </c>
      <c r="C5" s="9">
        <v>6400</v>
      </c>
      <c r="D5" s="9">
        <v>957</v>
      </c>
      <c r="E5" s="9">
        <f t="shared" ref="E5:E40" si="0">C5+D5</f>
        <v>7357</v>
      </c>
      <c r="F5" s="10">
        <v>3196.24</v>
      </c>
      <c r="G5" s="9">
        <v>2700</v>
      </c>
      <c r="H5" s="9">
        <v>984</v>
      </c>
      <c r="I5" s="11"/>
      <c r="J5" s="11"/>
      <c r="K5" s="9">
        <v>3684</v>
      </c>
      <c r="L5" s="9"/>
    </row>
    <row r="6" spans="1:12" x14ac:dyDescent="0.2">
      <c r="A6" s="7">
        <v>3</v>
      </c>
      <c r="B6" s="8" t="s">
        <v>15</v>
      </c>
      <c r="C6" s="9">
        <v>3200</v>
      </c>
      <c r="D6" s="9">
        <v>957</v>
      </c>
      <c r="E6" s="9">
        <f t="shared" si="0"/>
        <v>4157</v>
      </c>
      <c r="F6" s="10">
        <v>2037.24</v>
      </c>
      <c r="G6" s="9">
        <v>2700</v>
      </c>
      <c r="H6" s="9">
        <v>648</v>
      </c>
      <c r="I6" s="11"/>
      <c r="J6" s="11"/>
      <c r="K6" s="9">
        <v>3348</v>
      </c>
      <c r="L6" s="9"/>
    </row>
    <row r="7" spans="1:12" x14ac:dyDescent="0.2">
      <c r="A7" s="7">
        <v>4</v>
      </c>
      <c r="B7" s="8" t="s">
        <v>16</v>
      </c>
      <c r="C7" s="9">
        <v>6400</v>
      </c>
      <c r="D7" s="9">
        <v>478.5</v>
      </c>
      <c r="E7" s="9">
        <f t="shared" si="0"/>
        <v>6878.5</v>
      </c>
      <c r="F7" s="10">
        <v>2832.79</v>
      </c>
      <c r="G7" s="9">
        <v>2700</v>
      </c>
      <c r="H7" s="9">
        <v>88</v>
      </c>
      <c r="I7" s="11"/>
      <c r="J7" s="11"/>
      <c r="K7" s="9">
        <v>2788</v>
      </c>
      <c r="L7" s="9"/>
    </row>
    <row r="8" spans="1:12" x14ac:dyDescent="0.2">
      <c r="A8" s="7">
        <v>5</v>
      </c>
      <c r="B8" s="8" t="s">
        <v>17</v>
      </c>
      <c r="C8" s="9">
        <v>6400</v>
      </c>
      <c r="D8" s="9">
        <v>957</v>
      </c>
      <c r="E8" s="9">
        <f t="shared" si="0"/>
        <v>7357</v>
      </c>
      <c r="F8" s="10">
        <v>3210.95</v>
      </c>
      <c r="G8" s="9">
        <v>2700</v>
      </c>
      <c r="H8" s="9">
        <v>863.2</v>
      </c>
      <c r="I8" s="11"/>
      <c r="J8" s="11"/>
      <c r="K8" s="9">
        <v>3563.2</v>
      </c>
      <c r="L8" s="9">
        <v>338</v>
      </c>
    </row>
    <row r="9" spans="1:12" x14ac:dyDescent="0.2">
      <c r="A9" s="7">
        <v>6</v>
      </c>
      <c r="B9" s="8" t="s">
        <v>18</v>
      </c>
      <c r="C9" s="9">
        <v>6400</v>
      </c>
      <c r="D9" s="9">
        <v>1435.5</v>
      </c>
      <c r="E9" s="9">
        <f t="shared" si="0"/>
        <v>7835.5</v>
      </c>
      <c r="F9" s="10">
        <f>2603.84+818.23</f>
        <v>3422.07</v>
      </c>
      <c r="G9" s="9">
        <v>2700</v>
      </c>
      <c r="H9" s="9">
        <v>1176</v>
      </c>
      <c r="I9" s="11"/>
      <c r="J9" s="9"/>
      <c r="K9" s="9">
        <v>3876</v>
      </c>
      <c r="L9" s="9"/>
    </row>
    <row r="10" spans="1:12" x14ac:dyDescent="0.2">
      <c r="A10" s="7">
        <v>7</v>
      </c>
      <c r="B10" s="8" t="s">
        <v>19</v>
      </c>
      <c r="C10" s="9">
        <v>6400</v>
      </c>
      <c r="D10" s="11"/>
      <c r="E10" s="9">
        <f t="shared" si="0"/>
        <v>6400</v>
      </c>
      <c r="F10" s="10">
        <v>2726.72</v>
      </c>
      <c r="G10" s="9">
        <v>2700</v>
      </c>
      <c r="H10" s="9">
        <v>431.20000000000005</v>
      </c>
      <c r="I10" s="12"/>
      <c r="J10" s="9"/>
      <c r="K10" s="9">
        <v>3131.2</v>
      </c>
      <c r="L10" s="9"/>
    </row>
    <row r="11" spans="1:12" x14ac:dyDescent="0.2">
      <c r="A11" s="7">
        <v>8</v>
      </c>
      <c r="B11" s="8" t="s">
        <v>20</v>
      </c>
      <c r="C11" s="9">
        <v>6400</v>
      </c>
      <c r="D11" s="9"/>
      <c r="E11" s="9">
        <f t="shared" si="0"/>
        <v>6400</v>
      </c>
      <c r="F11" s="10">
        <v>2642.47</v>
      </c>
      <c r="G11" s="9">
        <v>2700</v>
      </c>
      <c r="H11" s="9">
        <v>681.6</v>
      </c>
      <c r="I11" s="11"/>
      <c r="J11" s="9"/>
      <c r="K11" s="9">
        <v>3381.6</v>
      </c>
      <c r="L11" s="9"/>
    </row>
    <row r="12" spans="1:12" x14ac:dyDescent="0.2">
      <c r="A12" s="7">
        <v>9</v>
      </c>
      <c r="B12" s="8" t="s">
        <v>21</v>
      </c>
      <c r="C12" s="9">
        <v>6400</v>
      </c>
      <c r="D12" s="9"/>
      <c r="E12" s="9">
        <f t="shared" si="0"/>
        <v>6400</v>
      </c>
      <c r="F12" s="10">
        <v>2645.03</v>
      </c>
      <c r="G12" s="9">
        <v>2700</v>
      </c>
      <c r="H12" s="9">
        <v>416</v>
      </c>
      <c r="I12" s="13"/>
      <c r="J12" s="9"/>
      <c r="K12" s="9">
        <v>3116</v>
      </c>
      <c r="L12" s="9"/>
    </row>
    <row r="13" spans="1:12" x14ac:dyDescent="0.2">
      <c r="A13" s="7">
        <v>10</v>
      </c>
      <c r="B13" s="8" t="s">
        <v>22</v>
      </c>
      <c r="C13" s="9">
        <v>6400</v>
      </c>
      <c r="E13" s="9">
        <f t="shared" si="0"/>
        <v>6400</v>
      </c>
      <c r="F13" s="10">
        <v>2634.91</v>
      </c>
      <c r="G13" s="9">
        <v>2700</v>
      </c>
      <c r="H13" s="9">
        <v>338.40000000000003</v>
      </c>
      <c r="I13" s="11"/>
      <c r="J13" s="9"/>
      <c r="K13" s="9">
        <v>3038.4</v>
      </c>
      <c r="L13" s="9"/>
    </row>
    <row r="14" spans="1:12" x14ac:dyDescent="0.2">
      <c r="A14" s="7">
        <v>11</v>
      </c>
      <c r="B14" s="8" t="s">
        <v>23</v>
      </c>
      <c r="C14" s="9">
        <v>6400</v>
      </c>
      <c r="D14" s="9">
        <v>1435.5</v>
      </c>
      <c r="E14" s="9">
        <f t="shared" si="0"/>
        <v>7835.5</v>
      </c>
      <c r="F14" s="10">
        <f>2926.96+818.23</f>
        <v>3745.19</v>
      </c>
      <c r="G14" s="9">
        <v>2700</v>
      </c>
      <c r="H14" s="9">
        <v>152</v>
      </c>
      <c r="I14" s="12"/>
      <c r="J14" s="9"/>
      <c r="K14" s="9">
        <v>2852</v>
      </c>
      <c r="L14" s="9">
        <v>145.94999999999999</v>
      </c>
    </row>
    <row r="15" spans="1:12" x14ac:dyDescent="0.2">
      <c r="A15" s="7">
        <v>12</v>
      </c>
      <c r="B15" s="8" t="s">
        <v>24</v>
      </c>
      <c r="C15" s="9">
        <v>6400</v>
      </c>
      <c r="D15" s="9">
        <v>1435.5</v>
      </c>
      <c r="E15" s="9">
        <f t="shared" si="0"/>
        <v>7835.5</v>
      </c>
      <c r="F15" s="10">
        <f>2737.53+818.23</f>
        <v>3555.76</v>
      </c>
      <c r="G15" s="9">
        <v>2700</v>
      </c>
      <c r="H15" s="9">
        <v>1079.2</v>
      </c>
      <c r="I15" s="12"/>
      <c r="J15" s="9"/>
      <c r="K15" s="9">
        <v>3779.2</v>
      </c>
      <c r="L15" s="9">
        <v>21.5</v>
      </c>
    </row>
    <row r="16" spans="1:12" x14ac:dyDescent="0.2">
      <c r="A16" s="7">
        <v>13</v>
      </c>
      <c r="B16" s="8" t="s">
        <v>25</v>
      </c>
      <c r="C16" s="9">
        <v>6400</v>
      </c>
      <c r="D16" s="11"/>
      <c r="E16" s="9">
        <f t="shared" si="0"/>
        <v>6400</v>
      </c>
      <c r="F16" s="10">
        <v>2732.79</v>
      </c>
      <c r="G16" s="9">
        <v>2700</v>
      </c>
      <c r="H16" s="9">
        <v>425.6</v>
      </c>
      <c r="I16" s="12"/>
      <c r="J16" s="9"/>
      <c r="K16" s="9">
        <v>3125.6</v>
      </c>
      <c r="L16" s="9"/>
    </row>
    <row r="17" spans="1:12" x14ac:dyDescent="0.2">
      <c r="A17" s="7">
        <v>14</v>
      </c>
      <c r="B17" s="8" t="s">
        <v>26</v>
      </c>
      <c r="C17" s="9">
        <v>6400</v>
      </c>
      <c r="D17" s="11">
        <v>478.5</v>
      </c>
      <c r="E17" s="9">
        <f t="shared" si="0"/>
        <v>6878.5</v>
      </c>
      <c r="F17" s="10">
        <v>2384.65</v>
      </c>
      <c r="G17" s="9">
        <v>2700</v>
      </c>
      <c r="H17" s="9">
        <v>288</v>
      </c>
      <c r="I17" s="12"/>
      <c r="J17" s="9"/>
      <c r="K17" s="9">
        <v>2988</v>
      </c>
      <c r="L17" s="9"/>
    </row>
    <row r="18" spans="1:12" x14ac:dyDescent="0.2">
      <c r="A18" s="7">
        <v>15</v>
      </c>
      <c r="B18" s="8" t="s">
        <v>27</v>
      </c>
      <c r="C18" s="9">
        <v>6400</v>
      </c>
      <c r="D18" s="11"/>
      <c r="E18" s="9">
        <f t="shared" si="0"/>
        <v>6400</v>
      </c>
      <c r="F18" s="10">
        <v>2420.86</v>
      </c>
      <c r="G18" s="9">
        <v>2700</v>
      </c>
      <c r="H18" s="9">
        <v>610.4</v>
      </c>
      <c r="I18" s="12"/>
      <c r="J18" s="9"/>
      <c r="K18" s="9">
        <v>3310.4</v>
      </c>
      <c r="L18" s="9">
        <v>134.19999999999999</v>
      </c>
    </row>
    <row r="19" spans="1:12" x14ac:dyDescent="0.2">
      <c r="A19" s="7">
        <v>16</v>
      </c>
      <c r="B19" s="8" t="s">
        <v>28</v>
      </c>
      <c r="C19" s="9">
        <v>6400</v>
      </c>
      <c r="D19" s="11"/>
      <c r="E19" s="9">
        <f t="shared" si="0"/>
        <v>6400</v>
      </c>
      <c r="F19" s="10">
        <v>2731.67</v>
      </c>
      <c r="G19" s="9">
        <v>2700</v>
      </c>
      <c r="H19" s="9">
        <v>480</v>
      </c>
      <c r="I19" s="12"/>
      <c r="J19" s="9"/>
      <c r="K19" s="9">
        <v>3180</v>
      </c>
      <c r="L19" s="9"/>
    </row>
    <row r="20" spans="1:12" x14ac:dyDescent="0.2">
      <c r="A20" s="7">
        <v>17</v>
      </c>
      <c r="B20" s="8" t="s">
        <v>29</v>
      </c>
      <c r="C20" s="9">
        <v>6400</v>
      </c>
      <c r="D20" s="9">
        <v>478.5</v>
      </c>
      <c r="E20" s="9">
        <f t="shared" si="0"/>
        <v>6878.5</v>
      </c>
      <c r="F20" s="10">
        <v>3123.98</v>
      </c>
      <c r="G20" s="9">
        <v>2700</v>
      </c>
      <c r="H20" s="9">
        <v>1248</v>
      </c>
      <c r="I20" s="11"/>
      <c r="J20" s="9"/>
      <c r="K20" s="9">
        <v>3948</v>
      </c>
      <c r="L20" s="9"/>
    </row>
    <row r="21" spans="1:12" x14ac:dyDescent="0.2">
      <c r="A21" s="7">
        <v>18</v>
      </c>
      <c r="B21" s="8" t="s">
        <v>30</v>
      </c>
      <c r="C21" s="9">
        <v>6400</v>
      </c>
      <c r="D21" s="9">
        <v>1435.5</v>
      </c>
      <c r="E21" s="9">
        <f t="shared" si="0"/>
        <v>7835.5</v>
      </c>
      <c r="F21" s="10">
        <f>2725.08+818.23</f>
        <v>3543.31</v>
      </c>
      <c r="G21" s="9">
        <v>2700</v>
      </c>
      <c r="H21" s="9">
        <v>532.80000000000007</v>
      </c>
      <c r="I21" s="12"/>
      <c r="J21" s="12"/>
      <c r="K21" s="9">
        <v>3232.8</v>
      </c>
      <c r="L21" s="9"/>
    </row>
    <row r="22" spans="1:12" x14ac:dyDescent="0.2">
      <c r="A22" s="7">
        <v>19</v>
      </c>
      <c r="B22" s="8" t="s">
        <v>31</v>
      </c>
      <c r="C22" s="9">
        <v>6400</v>
      </c>
      <c r="D22" s="11"/>
      <c r="E22" s="9">
        <f t="shared" si="0"/>
        <v>6400</v>
      </c>
      <c r="F22" s="10">
        <v>2554.0300000000002</v>
      </c>
      <c r="G22" s="9">
        <v>2700</v>
      </c>
      <c r="H22" s="9">
        <v>825.6</v>
      </c>
      <c r="I22" s="12"/>
      <c r="J22" s="12"/>
      <c r="K22" s="9">
        <v>3525.6</v>
      </c>
      <c r="L22" s="9"/>
    </row>
    <row r="23" spans="1:12" x14ac:dyDescent="0.2">
      <c r="A23" s="7">
        <v>20</v>
      </c>
      <c r="B23" s="8" t="s">
        <v>32</v>
      </c>
      <c r="C23" s="9">
        <v>6400</v>
      </c>
      <c r="D23" s="11"/>
      <c r="E23" s="9">
        <f t="shared" si="0"/>
        <v>6400</v>
      </c>
      <c r="F23" s="10">
        <v>2720.68</v>
      </c>
      <c r="G23" s="9">
        <v>2700</v>
      </c>
      <c r="H23" s="9">
        <v>80</v>
      </c>
      <c r="I23" s="12"/>
      <c r="J23" s="9">
        <v>-100</v>
      </c>
      <c r="K23" s="9">
        <v>2680</v>
      </c>
      <c r="L23" s="9"/>
    </row>
    <row r="24" spans="1:12" x14ac:dyDescent="0.2">
      <c r="A24" s="7">
        <v>21</v>
      </c>
      <c r="B24" s="8" t="s">
        <v>33</v>
      </c>
      <c r="C24" s="9">
        <v>6400</v>
      </c>
      <c r="D24" s="9"/>
      <c r="E24" s="9">
        <f t="shared" si="0"/>
        <v>6400</v>
      </c>
      <c r="F24" s="10">
        <v>2455.5300000000002</v>
      </c>
      <c r="G24" s="9">
        <v>2700</v>
      </c>
      <c r="H24" s="9">
        <v>577.6</v>
      </c>
      <c r="I24" s="11"/>
      <c r="J24" s="11"/>
      <c r="K24" s="9">
        <v>3277.6</v>
      </c>
      <c r="L24" s="9"/>
    </row>
    <row r="25" spans="1:12" x14ac:dyDescent="0.2">
      <c r="A25" s="7">
        <v>22</v>
      </c>
      <c r="B25" s="8" t="s">
        <v>34</v>
      </c>
      <c r="C25" s="9">
        <v>6400</v>
      </c>
      <c r="D25" s="11">
        <v>957</v>
      </c>
      <c r="E25" s="9">
        <f t="shared" si="0"/>
        <v>7357</v>
      </c>
      <c r="F25" s="10">
        <v>3486.65</v>
      </c>
      <c r="G25" s="9">
        <v>2700</v>
      </c>
      <c r="H25" s="9">
        <v>405.6</v>
      </c>
      <c r="I25" s="12"/>
      <c r="J25" s="12"/>
      <c r="K25" s="9">
        <v>3105.6</v>
      </c>
      <c r="L25" s="9"/>
    </row>
    <row r="26" spans="1:12" x14ac:dyDescent="0.2">
      <c r="A26" s="7">
        <v>23</v>
      </c>
      <c r="B26" s="8" t="s">
        <v>35</v>
      </c>
      <c r="C26" s="9">
        <v>6400</v>
      </c>
      <c r="D26" s="9">
        <v>957</v>
      </c>
      <c r="E26" s="9">
        <f t="shared" si="0"/>
        <v>7357</v>
      </c>
      <c r="F26" s="10">
        <v>3392.62</v>
      </c>
      <c r="G26" s="9">
        <v>2700</v>
      </c>
      <c r="H26" s="9">
        <v>965.6</v>
      </c>
      <c r="I26" s="11"/>
      <c r="J26" s="11"/>
      <c r="K26" s="9">
        <v>3665.6</v>
      </c>
      <c r="L26" s="9"/>
    </row>
    <row r="27" spans="1:12" x14ac:dyDescent="0.2">
      <c r="A27" s="7">
        <v>24</v>
      </c>
      <c r="B27" s="8" t="s">
        <v>36</v>
      </c>
      <c r="C27" s="9">
        <v>6400</v>
      </c>
      <c r="D27" s="9"/>
      <c r="E27" s="9">
        <f t="shared" si="0"/>
        <v>6400</v>
      </c>
      <c r="F27" s="10">
        <v>2620.2399999999998</v>
      </c>
      <c r="G27" s="9">
        <v>2700</v>
      </c>
      <c r="H27" s="9">
        <v>656</v>
      </c>
      <c r="I27" s="11"/>
      <c r="J27" s="11"/>
      <c r="K27" s="9">
        <v>3356</v>
      </c>
      <c r="L27" s="9"/>
    </row>
    <row r="28" spans="1:12" x14ac:dyDescent="0.2">
      <c r="A28" s="7">
        <v>25</v>
      </c>
      <c r="B28" s="8" t="s">
        <v>37</v>
      </c>
      <c r="C28" s="9">
        <v>6400</v>
      </c>
      <c r="D28" s="9"/>
      <c r="E28" s="9">
        <f t="shared" si="0"/>
        <v>6400</v>
      </c>
      <c r="F28" s="10">
        <v>2840.33</v>
      </c>
      <c r="G28" s="9">
        <v>2700</v>
      </c>
      <c r="H28" s="9">
        <v>425.6</v>
      </c>
      <c r="I28" s="11"/>
      <c r="J28" s="11"/>
      <c r="K28" s="9">
        <v>3125.6</v>
      </c>
      <c r="L28" s="9"/>
    </row>
    <row r="29" spans="1:12" x14ac:dyDescent="0.2">
      <c r="A29" s="7">
        <v>26</v>
      </c>
      <c r="B29" s="8" t="s">
        <v>38</v>
      </c>
      <c r="C29" s="9">
        <v>6400</v>
      </c>
      <c r="D29" s="11">
        <v>478.5</v>
      </c>
      <c r="E29" s="9">
        <f t="shared" si="0"/>
        <v>6878.5</v>
      </c>
      <c r="F29" s="10">
        <v>2384.65</v>
      </c>
      <c r="G29" s="9">
        <v>2700</v>
      </c>
      <c r="H29" s="9">
        <v>136</v>
      </c>
      <c r="I29" s="12"/>
      <c r="J29" s="12"/>
      <c r="K29" s="9">
        <v>2836</v>
      </c>
      <c r="L29" s="9"/>
    </row>
    <row r="30" spans="1:12" x14ac:dyDescent="0.2">
      <c r="A30" s="7">
        <v>27</v>
      </c>
      <c r="B30" s="8" t="s">
        <v>39</v>
      </c>
      <c r="C30" s="9">
        <v>6400</v>
      </c>
      <c r="D30" s="9">
        <v>1435.5</v>
      </c>
      <c r="E30" s="9">
        <f t="shared" si="0"/>
        <v>7835.5</v>
      </c>
      <c r="F30" s="10">
        <f>2616+818.23</f>
        <v>3434.23</v>
      </c>
      <c r="G30" s="9">
        <v>2700</v>
      </c>
      <c r="H30" s="9">
        <v>1377.6000000000001</v>
      </c>
      <c r="I30" s="12"/>
      <c r="J30" s="12"/>
      <c r="K30" s="9">
        <v>4077.6000000000004</v>
      </c>
      <c r="L30" s="9">
        <v>585.29999999999995</v>
      </c>
    </row>
    <row r="31" spans="1:12" x14ac:dyDescent="0.2">
      <c r="A31" s="7">
        <v>28</v>
      </c>
      <c r="B31" s="8" t="s">
        <v>40</v>
      </c>
      <c r="C31" s="9">
        <v>6400</v>
      </c>
      <c r="D31" s="9">
        <v>2105.4</v>
      </c>
      <c r="E31" s="9">
        <f t="shared" si="0"/>
        <v>8505.4</v>
      </c>
      <c r="F31" s="10">
        <v>3721.94</v>
      </c>
      <c r="G31" s="9">
        <v>2700</v>
      </c>
      <c r="H31" s="9">
        <v>968</v>
      </c>
      <c r="I31" s="11"/>
      <c r="J31" s="11"/>
      <c r="K31" s="9">
        <v>3668</v>
      </c>
      <c r="L31" s="9"/>
    </row>
    <row r="32" spans="1:12" x14ac:dyDescent="0.2">
      <c r="A32" s="7">
        <v>29</v>
      </c>
      <c r="B32" s="8" t="s">
        <v>41</v>
      </c>
      <c r="C32" s="9">
        <v>6400</v>
      </c>
      <c r="D32" s="11">
        <v>1148.4000000000001</v>
      </c>
      <c r="E32" s="9">
        <f t="shared" si="0"/>
        <v>7548.4</v>
      </c>
      <c r="F32" s="10">
        <v>3243.37</v>
      </c>
      <c r="G32" s="9">
        <v>2700</v>
      </c>
      <c r="H32" s="9">
        <v>619.20000000000005</v>
      </c>
      <c r="I32" s="12"/>
      <c r="J32" s="12"/>
      <c r="K32" s="9">
        <v>3319.2</v>
      </c>
      <c r="L32" s="9"/>
    </row>
    <row r="33" spans="1:12" x14ac:dyDescent="0.2">
      <c r="A33" s="7">
        <v>30</v>
      </c>
      <c r="B33" s="8" t="s">
        <v>42</v>
      </c>
      <c r="C33" s="9">
        <v>6400</v>
      </c>
      <c r="D33" s="11"/>
      <c r="E33" s="9">
        <f t="shared" si="0"/>
        <v>6400</v>
      </c>
      <c r="F33" s="10">
        <v>2726.19</v>
      </c>
      <c r="G33" s="9">
        <v>2700</v>
      </c>
      <c r="H33" s="9">
        <v>1073.6000000000001</v>
      </c>
      <c r="I33" s="12"/>
      <c r="J33" s="12"/>
      <c r="K33" s="9">
        <v>3773.6000000000004</v>
      </c>
      <c r="L33" s="9">
        <v>422.75</v>
      </c>
    </row>
    <row r="34" spans="1:12" x14ac:dyDescent="0.2">
      <c r="A34" s="7">
        <v>31</v>
      </c>
      <c r="B34" s="8" t="s">
        <v>43</v>
      </c>
      <c r="C34" s="9">
        <v>6400</v>
      </c>
      <c r="D34" s="9"/>
      <c r="E34" s="9">
        <f t="shared" si="0"/>
        <v>6400</v>
      </c>
      <c r="F34" s="10">
        <v>2620.2399999999998</v>
      </c>
      <c r="G34" s="9">
        <v>2700</v>
      </c>
      <c r="H34" s="9">
        <v>374.40000000000003</v>
      </c>
      <c r="I34" s="11"/>
      <c r="J34" s="11"/>
      <c r="K34" s="9">
        <v>3074.4</v>
      </c>
      <c r="L34" s="9"/>
    </row>
    <row r="35" spans="1:12" x14ac:dyDescent="0.2">
      <c r="A35" s="7">
        <v>32</v>
      </c>
      <c r="B35" s="8" t="s">
        <v>44</v>
      </c>
      <c r="C35" s="9">
        <v>6400</v>
      </c>
      <c r="D35" s="11">
        <v>1626.9</v>
      </c>
      <c r="E35" s="9">
        <f t="shared" si="0"/>
        <v>8026.9</v>
      </c>
      <c r="F35" s="10">
        <f>2723.04+927.33</f>
        <v>3650.37</v>
      </c>
      <c r="G35" s="9">
        <v>2700</v>
      </c>
      <c r="H35" s="9">
        <v>900</v>
      </c>
      <c r="I35" s="12"/>
      <c r="J35" s="9"/>
      <c r="K35" s="9">
        <v>3600</v>
      </c>
      <c r="L35" s="9"/>
    </row>
    <row r="36" spans="1:12" x14ac:dyDescent="0.2">
      <c r="A36" s="7">
        <v>33</v>
      </c>
      <c r="B36" s="14" t="s">
        <v>45</v>
      </c>
      <c r="C36" s="9">
        <v>6400</v>
      </c>
      <c r="D36" s="9">
        <v>1148.4000000000001</v>
      </c>
      <c r="E36" s="9">
        <f t="shared" si="0"/>
        <v>7548.4</v>
      </c>
      <c r="F36" s="10">
        <v>3331.87</v>
      </c>
      <c r="G36" s="9">
        <v>2700</v>
      </c>
      <c r="H36" s="9">
        <v>1500</v>
      </c>
      <c r="I36" s="11">
        <v>99.2</v>
      </c>
      <c r="J36" s="11"/>
      <c r="K36" s="9">
        <v>4299.2</v>
      </c>
      <c r="L36" s="9">
        <v>693.47</v>
      </c>
    </row>
    <row r="37" spans="1:12" x14ac:dyDescent="0.2">
      <c r="A37" s="7">
        <v>34</v>
      </c>
      <c r="B37" s="14" t="s">
        <v>46</v>
      </c>
      <c r="C37" s="9">
        <v>6400</v>
      </c>
      <c r="D37" s="9">
        <v>478.5</v>
      </c>
      <c r="E37" s="9">
        <f t="shared" si="0"/>
        <v>6878.5</v>
      </c>
      <c r="F37" s="10">
        <v>2788.55</v>
      </c>
      <c r="G37" s="9">
        <v>2700</v>
      </c>
      <c r="H37" s="9">
        <v>439.20000000000005</v>
      </c>
      <c r="I37" s="11"/>
      <c r="J37" s="11"/>
      <c r="K37" s="9">
        <v>3139.2</v>
      </c>
      <c r="L37" s="9"/>
    </row>
    <row r="38" spans="1:12" x14ac:dyDescent="0.2">
      <c r="A38" s="7">
        <v>35</v>
      </c>
      <c r="B38" s="14" t="s">
        <v>47</v>
      </c>
      <c r="C38" s="9">
        <v>6400</v>
      </c>
      <c r="D38" s="13"/>
      <c r="E38" s="9">
        <f t="shared" si="0"/>
        <v>6400</v>
      </c>
      <c r="F38" s="10">
        <v>2606.7800000000002</v>
      </c>
      <c r="G38" s="9">
        <v>2700</v>
      </c>
      <c r="H38" s="9">
        <v>765.6</v>
      </c>
      <c r="I38" s="12"/>
      <c r="J38" s="12"/>
      <c r="K38" s="9">
        <v>3465.6</v>
      </c>
      <c r="L38" s="12"/>
    </row>
    <row r="39" spans="1:12" x14ac:dyDescent="0.2">
      <c r="A39" s="7">
        <v>36</v>
      </c>
      <c r="B39" s="14" t="s">
        <v>48</v>
      </c>
      <c r="C39" s="9">
        <v>6400</v>
      </c>
      <c r="D39" s="11">
        <v>478.5</v>
      </c>
      <c r="E39" s="9">
        <f t="shared" si="0"/>
        <v>6878.5</v>
      </c>
      <c r="F39" s="10">
        <v>2856.49</v>
      </c>
      <c r="G39" s="9">
        <v>2700</v>
      </c>
      <c r="H39" s="9">
        <v>878.40000000000009</v>
      </c>
      <c r="I39" s="12"/>
      <c r="J39" s="12"/>
      <c r="K39" s="9">
        <v>3578.4</v>
      </c>
      <c r="L39" s="12"/>
    </row>
    <row r="40" spans="1:12" x14ac:dyDescent="0.2">
      <c r="A40" s="7">
        <v>37</v>
      </c>
      <c r="B40" s="14" t="s">
        <v>49</v>
      </c>
      <c r="C40" s="9">
        <v>6400</v>
      </c>
      <c r="D40" s="9">
        <v>478.5</v>
      </c>
      <c r="E40" s="9">
        <f t="shared" si="0"/>
        <v>6878.5</v>
      </c>
      <c r="F40" s="10">
        <v>2896.49</v>
      </c>
      <c r="G40" s="9">
        <v>2700</v>
      </c>
      <c r="H40" s="9">
        <v>464.8</v>
      </c>
      <c r="I40" s="11"/>
      <c r="J40" s="11"/>
      <c r="K40" s="9">
        <v>3164.8</v>
      </c>
      <c r="L40" s="9"/>
    </row>
    <row r="41" spans="1:12" x14ac:dyDescent="0.2">
      <c r="D41" s="15"/>
      <c r="E41" s="15"/>
      <c r="F41" s="15"/>
      <c r="H41" s="15"/>
      <c r="I41" s="15"/>
      <c r="J41" s="15"/>
      <c r="K41" s="15"/>
      <c r="L41" s="15"/>
    </row>
    <row r="44" spans="1:12" x14ac:dyDescent="0.2">
      <c r="A44" t="s">
        <v>50</v>
      </c>
      <c r="B44" t="s">
        <v>51</v>
      </c>
    </row>
    <row r="45" spans="1:12" x14ac:dyDescent="0.2">
      <c r="B45" t="s">
        <v>52</v>
      </c>
    </row>
    <row r="46" spans="1:12" x14ac:dyDescent="0.2">
      <c r="B46" t="s">
        <v>53</v>
      </c>
    </row>
    <row r="47" spans="1:12" x14ac:dyDescent="0.2">
      <c r="B47" t="s">
        <v>54</v>
      </c>
    </row>
    <row r="48" spans="1:12" x14ac:dyDescent="0.2">
      <c r="B48" t="s">
        <v>55</v>
      </c>
    </row>
  </sheetData>
  <mergeCells count="1">
    <mergeCell ref="A1:L1"/>
  </mergeCells>
  <pageMargins left="0.78749999999999998" right="0.78749999999999998" top="1.0249999999999999" bottom="1.0249999999999999" header="0.78749999999999998" footer="0.78749999999999998"/>
  <pageSetup paperSize="9" firstPageNumber="0" orientation="landscape" horizontalDpi="300" verticalDpi="300" r:id="rId1"/>
  <headerFooter>
    <oddHeader>&amp;C&amp;A</oddHeader>
    <oddFooter>&amp;CPagina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79EC37-CC42-44EF-A481-FB71EDF79B27}">
  <dimension ref="A1:L48"/>
  <sheetViews>
    <sheetView zoomScale="93" zoomScaleNormal="93" workbookViewId="0">
      <selection activeCell="Q10" sqref="Q10"/>
    </sheetView>
  </sheetViews>
  <sheetFormatPr defaultRowHeight="12.75" x14ac:dyDescent="0.2"/>
  <cols>
    <col min="1" max="1" width="8.140625" customWidth="1"/>
    <col min="2" max="2" width="24.5703125" customWidth="1"/>
    <col min="3" max="3" width="15.5703125" customWidth="1"/>
    <col min="4" max="4" width="11.28515625" customWidth="1"/>
    <col min="5" max="5" width="10.42578125" customWidth="1"/>
    <col min="6" max="6" width="11.85546875" customWidth="1"/>
    <col min="7" max="7" width="12.5703125" customWidth="1"/>
    <col min="8" max="8" width="11.28515625" customWidth="1"/>
    <col min="9" max="9" width="10.85546875" customWidth="1"/>
    <col min="10" max="10" width="11.28515625" customWidth="1"/>
    <col min="11" max="11" width="12.7109375" customWidth="1"/>
    <col min="12" max="12" width="13" customWidth="1"/>
    <col min="14" max="1025" width="8.7109375" customWidth="1"/>
  </cols>
  <sheetData>
    <row r="1" spans="1:12" x14ac:dyDescent="0.2">
      <c r="A1" s="17" t="s">
        <v>66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3" spans="1:12" ht="100.5" customHeight="1" x14ac:dyDescent="0.2">
      <c r="A3" s="1" t="s">
        <v>0</v>
      </c>
      <c r="B3" s="1" t="s">
        <v>1</v>
      </c>
      <c r="C3" s="2" t="s">
        <v>3</v>
      </c>
      <c r="D3" s="2" t="s">
        <v>4</v>
      </c>
      <c r="E3" s="1" t="s">
        <v>5</v>
      </c>
      <c r="F3" s="3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5" t="s">
        <v>11</v>
      </c>
      <c r="L3" s="6" t="s">
        <v>12</v>
      </c>
    </row>
    <row r="4" spans="1:12" x14ac:dyDescent="0.2">
      <c r="A4" s="7">
        <v>1</v>
      </c>
      <c r="B4" s="8" t="s">
        <v>13</v>
      </c>
      <c r="C4" s="9">
        <v>6400</v>
      </c>
      <c r="D4" s="9">
        <v>2392.5</v>
      </c>
      <c r="E4" s="9">
        <f>C4+D4</f>
        <v>8792.5</v>
      </c>
      <c r="F4" s="10">
        <f>2574.55+1363.72</f>
        <v>3938.2700000000004</v>
      </c>
      <c r="G4" s="9">
        <v>2700</v>
      </c>
      <c r="H4" s="9">
        <v>608</v>
      </c>
      <c r="I4" s="11"/>
      <c r="J4" s="11"/>
      <c r="K4" s="9">
        <v>3308</v>
      </c>
      <c r="L4" s="9"/>
    </row>
    <row r="5" spans="1:12" x14ac:dyDescent="0.2">
      <c r="A5" s="7">
        <v>2</v>
      </c>
      <c r="B5" s="8" t="s">
        <v>14</v>
      </c>
      <c r="C5" s="9">
        <v>6400</v>
      </c>
      <c r="D5" s="9">
        <v>957</v>
      </c>
      <c r="E5" s="9">
        <f t="shared" ref="E5:E40" si="0">C5+D5</f>
        <v>7357</v>
      </c>
      <c r="F5" s="10">
        <v>3196.24</v>
      </c>
      <c r="G5" s="9">
        <v>2700</v>
      </c>
      <c r="H5" s="9">
        <v>984</v>
      </c>
      <c r="I5" s="11"/>
      <c r="J5" s="11"/>
      <c r="K5" s="9">
        <v>3684</v>
      </c>
      <c r="L5" s="9"/>
    </row>
    <row r="6" spans="1:12" x14ac:dyDescent="0.2">
      <c r="A6" s="7">
        <v>3</v>
      </c>
      <c r="B6" s="8" t="s">
        <v>15</v>
      </c>
      <c r="C6" s="9">
        <v>3200</v>
      </c>
      <c r="D6" s="9">
        <v>957</v>
      </c>
      <c r="E6" s="9">
        <f t="shared" si="0"/>
        <v>4157</v>
      </c>
      <c r="F6" s="10">
        <v>2037.24</v>
      </c>
      <c r="G6" s="9">
        <v>2700</v>
      </c>
      <c r="H6" s="9">
        <v>648</v>
      </c>
      <c r="I6" s="11"/>
      <c r="J6" s="11"/>
      <c r="K6" s="9">
        <v>3348</v>
      </c>
      <c r="L6" s="9"/>
    </row>
    <row r="7" spans="1:12" x14ac:dyDescent="0.2">
      <c r="A7" s="7">
        <v>4</v>
      </c>
      <c r="B7" s="8" t="s">
        <v>16</v>
      </c>
      <c r="C7" s="9">
        <v>6400</v>
      </c>
      <c r="D7" s="9">
        <v>478.5</v>
      </c>
      <c r="E7" s="9">
        <f t="shared" si="0"/>
        <v>6878.5</v>
      </c>
      <c r="F7" s="10">
        <v>2832.79</v>
      </c>
      <c r="G7" s="9">
        <v>2700</v>
      </c>
      <c r="H7" s="9">
        <v>88</v>
      </c>
      <c r="I7" s="11"/>
      <c r="J7" s="11"/>
      <c r="K7" s="9">
        <v>2788</v>
      </c>
      <c r="L7" s="9"/>
    </row>
    <row r="8" spans="1:12" x14ac:dyDescent="0.2">
      <c r="A8" s="7">
        <v>5</v>
      </c>
      <c r="B8" s="8" t="s">
        <v>17</v>
      </c>
      <c r="C8" s="9">
        <v>6400</v>
      </c>
      <c r="D8" s="9">
        <v>957</v>
      </c>
      <c r="E8" s="9">
        <f t="shared" si="0"/>
        <v>7357</v>
      </c>
      <c r="F8" s="10">
        <v>3210.95</v>
      </c>
      <c r="G8" s="9">
        <v>2700</v>
      </c>
      <c r="H8" s="9">
        <v>863.2</v>
      </c>
      <c r="I8" s="11"/>
      <c r="J8" s="11"/>
      <c r="K8" s="9">
        <v>3563.2</v>
      </c>
      <c r="L8" s="9">
        <v>338</v>
      </c>
    </row>
    <row r="9" spans="1:12" x14ac:dyDescent="0.2">
      <c r="A9" s="7">
        <v>6</v>
      </c>
      <c r="B9" s="8" t="s">
        <v>18</v>
      </c>
      <c r="C9" s="9">
        <v>6400</v>
      </c>
      <c r="D9" s="9">
        <v>1435.5</v>
      </c>
      <c r="E9" s="9">
        <f t="shared" si="0"/>
        <v>7835.5</v>
      </c>
      <c r="F9" s="10">
        <f>2603.84+818.23</f>
        <v>3422.07</v>
      </c>
      <c r="G9" s="9">
        <v>2700</v>
      </c>
      <c r="H9" s="9">
        <v>1176</v>
      </c>
      <c r="I9" s="11"/>
      <c r="J9" s="9"/>
      <c r="K9" s="9">
        <v>3876</v>
      </c>
      <c r="L9" s="9"/>
    </row>
    <row r="10" spans="1:12" x14ac:dyDescent="0.2">
      <c r="A10" s="7">
        <v>7</v>
      </c>
      <c r="B10" s="8" t="s">
        <v>19</v>
      </c>
      <c r="C10" s="9">
        <v>6400</v>
      </c>
      <c r="D10" s="11"/>
      <c r="E10" s="9">
        <f t="shared" si="0"/>
        <v>6400</v>
      </c>
      <c r="F10" s="10">
        <v>2726.72</v>
      </c>
      <c r="G10" s="9">
        <v>2700</v>
      </c>
      <c r="H10" s="9">
        <v>431.20000000000005</v>
      </c>
      <c r="I10" s="12"/>
      <c r="J10" s="9"/>
      <c r="K10" s="9">
        <v>3131.2</v>
      </c>
      <c r="L10" s="9"/>
    </row>
    <row r="11" spans="1:12" x14ac:dyDescent="0.2">
      <c r="A11" s="7">
        <v>8</v>
      </c>
      <c r="B11" s="8" t="s">
        <v>20</v>
      </c>
      <c r="C11" s="9">
        <v>6400</v>
      </c>
      <c r="D11" s="9"/>
      <c r="E11" s="9">
        <f t="shared" si="0"/>
        <v>6400</v>
      </c>
      <c r="F11" s="10">
        <v>2642.47</v>
      </c>
      <c r="G11" s="9">
        <v>2700</v>
      </c>
      <c r="H11" s="9">
        <v>681.6</v>
      </c>
      <c r="I11" s="11"/>
      <c r="J11" s="9"/>
      <c r="K11" s="9">
        <v>3381.6</v>
      </c>
      <c r="L11" s="9"/>
    </row>
    <row r="12" spans="1:12" x14ac:dyDescent="0.2">
      <c r="A12" s="7">
        <v>9</v>
      </c>
      <c r="B12" s="8" t="s">
        <v>21</v>
      </c>
      <c r="C12" s="9">
        <v>6400</v>
      </c>
      <c r="D12" s="9"/>
      <c r="E12" s="9">
        <f t="shared" si="0"/>
        <v>6400</v>
      </c>
      <c r="F12" s="10">
        <v>2645.03</v>
      </c>
      <c r="G12" s="9">
        <v>2700</v>
      </c>
      <c r="H12" s="9">
        <v>416</v>
      </c>
      <c r="I12" s="13"/>
      <c r="J12" s="9"/>
      <c r="K12" s="9">
        <v>3116</v>
      </c>
      <c r="L12" s="9"/>
    </row>
    <row r="13" spans="1:12" x14ac:dyDescent="0.2">
      <c r="A13" s="7">
        <v>10</v>
      </c>
      <c r="B13" s="8" t="s">
        <v>22</v>
      </c>
      <c r="C13" s="9">
        <v>6400</v>
      </c>
      <c r="E13" s="9">
        <f t="shared" si="0"/>
        <v>6400</v>
      </c>
      <c r="F13" s="10">
        <v>2634.91</v>
      </c>
      <c r="G13" s="9">
        <v>2700</v>
      </c>
      <c r="H13" s="9">
        <v>338.40000000000003</v>
      </c>
      <c r="I13" s="11"/>
      <c r="J13" s="9"/>
      <c r="K13" s="9">
        <v>3038.4</v>
      </c>
      <c r="L13" s="9"/>
    </row>
    <row r="14" spans="1:12" x14ac:dyDescent="0.2">
      <c r="A14" s="7">
        <v>11</v>
      </c>
      <c r="B14" s="8" t="s">
        <v>23</v>
      </c>
      <c r="C14" s="9">
        <v>6400</v>
      </c>
      <c r="D14" s="9">
        <v>1435.5</v>
      </c>
      <c r="E14" s="9">
        <f t="shared" si="0"/>
        <v>7835.5</v>
      </c>
      <c r="F14" s="10">
        <f>2926.96+818.23</f>
        <v>3745.19</v>
      </c>
      <c r="G14" s="9">
        <v>2700</v>
      </c>
      <c r="H14" s="9">
        <v>152</v>
      </c>
      <c r="I14" s="12"/>
      <c r="J14" s="9"/>
      <c r="K14" s="9">
        <v>2852</v>
      </c>
      <c r="L14" s="9">
        <v>145.94999999999999</v>
      </c>
    </row>
    <row r="15" spans="1:12" x14ac:dyDescent="0.2">
      <c r="A15" s="7">
        <v>12</v>
      </c>
      <c r="B15" s="8" t="s">
        <v>24</v>
      </c>
      <c r="C15" s="9">
        <v>6400</v>
      </c>
      <c r="D15" s="9">
        <v>1435.5</v>
      </c>
      <c r="E15" s="9">
        <f t="shared" si="0"/>
        <v>7835.5</v>
      </c>
      <c r="F15" s="10">
        <f>2737.53+818.23</f>
        <v>3555.76</v>
      </c>
      <c r="G15" s="9">
        <v>2700</v>
      </c>
      <c r="H15" s="9">
        <v>1079.2</v>
      </c>
      <c r="I15" s="12"/>
      <c r="J15" s="9"/>
      <c r="K15" s="9">
        <v>3779.2</v>
      </c>
      <c r="L15" s="9">
        <v>21.5</v>
      </c>
    </row>
    <row r="16" spans="1:12" x14ac:dyDescent="0.2">
      <c r="A16" s="7">
        <v>13</v>
      </c>
      <c r="B16" s="8" t="s">
        <v>25</v>
      </c>
      <c r="C16" s="9">
        <v>6400</v>
      </c>
      <c r="D16" s="11"/>
      <c r="E16" s="9">
        <f t="shared" si="0"/>
        <v>6400</v>
      </c>
      <c r="F16" s="10">
        <v>2732.79</v>
      </c>
      <c r="G16" s="9">
        <v>2700</v>
      </c>
      <c r="H16" s="9">
        <v>425.6</v>
      </c>
      <c r="I16" s="12"/>
      <c r="J16" s="9"/>
      <c r="K16" s="9">
        <v>3125.6</v>
      </c>
      <c r="L16" s="9"/>
    </row>
    <row r="17" spans="1:12" x14ac:dyDescent="0.2">
      <c r="A17" s="7">
        <v>14</v>
      </c>
      <c r="B17" s="8" t="s">
        <v>26</v>
      </c>
      <c r="C17" s="9">
        <v>6400</v>
      </c>
      <c r="D17" s="11">
        <v>478.5</v>
      </c>
      <c r="E17" s="9">
        <f t="shared" si="0"/>
        <v>6878.5</v>
      </c>
      <c r="F17" s="10">
        <v>2384.65</v>
      </c>
      <c r="G17" s="9">
        <v>2700</v>
      </c>
      <c r="H17" s="9">
        <v>288</v>
      </c>
      <c r="I17" s="12"/>
      <c r="J17" s="9"/>
      <c r="K17" s="9">
        <v>2988</v>
      </c>
      <c r="L17" s="9"/>
    </row>
    <row r="18" spans="1:12" x14ac:dyDescent="0.2">
      <c r="A18" s="7">
        <v>15</v>
      </c>
      <c r="B18" s="8" t="s">
        <v>27</v>
      </c>
      <c r="C18" s="9">
        <v>6400</v>
      </c>
      <c r="D18" s="11"/>
      <c r="E18" s="9">
        <f t="shared" si="0"/>
        <v>6400</v>
      </c>
      <c r="F18" s="10">
        <v>2420.86</v>
      </c>
      <c r="G18" s="9">
        <v>2700</v>
      </c>
      <c r="H18" s="9">
        <v>610.4</v>
      </c>
      <c r="I18" s="12"/>
      <c r="J18" s="9"/>
      <c r="K18" s="9">
        <v>3310.4</v>
      </c>
      <c r="L18" s="9">
        <v>134.19999999999999</v>
      </c>
    </row>
    <row r="19" spans="1:12" x14ac:dyDescent="0.2">
      <c r="A19" s="7">
        <v>16</v>
      </c>
      <c r="B19" s="8" t="s">
        <v>28</v>
      </c>
      <c r="C19" s="9">
        <v>6400</v>
      </c>
      <c r="D19" s="11"/>
      <c r="E19" s="9">
        <f t="shared" si="0"/>
        <v>6400</v>
      </c>
      <c r="F19" s="10">
        <v>2731.67</v>
      </c>
      <c r="G19" s="9">
        <v>2700</v>
      </c>
      <c r="H19" s="9">
        <v>480</v>
      </c>
      <c r="I19" s="12"/>
      <c r="J19" s="9"/>
      <c r="K19" s="9">
        <v>3180</v>
      </c>
      <c r="L19" s="9"/>
    </row>
    <row r="20" spans="1:12" x14ac:dyDescent="0.2">
      <c r="A20" s="7">
        <v>17</v>
      </c>
      <c r="B20" s="8" t="s">
        <v>29</v>
      </c>
      <c r="C20" s="9">
        <v>6400</v>
      </c>
      <c r="D20" s="9">
        <v>478.5</v>
      </c>
      <c r="E20" s="9">
        <f t="shared" si="0"/>
        <v>6878.5</v>
      </c>
      <c r="F20" s="10">
        <v>3123.98</v>
      </c>
      <c r="G20" s="9">
        <v>2700</v>
      </c>
      <c r="H20" s="9">
        <v>1248</v>
      </c>
      <c r="I20" s="11"/>
      <c r="J20" s="9"/>
      <c r="K20" s="9">
        <v>3948</v>
      </c>
      <c r="L20" s="9"/>
    </row>
    <row r="21" spans="1:12" x14ac:dyDescent="0.2">
      <c r="A21" s="7">
        <v>18</v>
      </c>
      <c r="B21" s="8" t="s">
        <v>30</v>
      </c>
      <c r="C21" s="9">
        <v>6400</v>
      </c>
      <c r="D21" s="9">
        <v>1435.5</v>
      </c>
      <c r="E21" s="9">
        <f t="shared" si="0"/>
        <v>7835.5</v>
      </c>
      <c r="F21" s="10">
        <f>2725.08+818.23</f>
        <v>3543.31</v>
      </c>
      <c r="G21" s="9">
        <v>2700</v>
      </c>
      <c r="H21" s="9">
        <v>532.80000000000007</v>
      </c>
      <c r="I21" s="12"/>
      <c r="J21" s="12"/>
      <c r="K21" s="9">
        <v>3232.8</v>
      </c>
      <c r="L21" s="9"/>
    </row>
    <row r="22" spans="1:12" x14ac:dyDescent="0.2">
      <c r="A22" s="7">
        <v>19</v>
      </c>
      <c r="B22" s="8" t="s">
        <v>31</v>
      </c>
      <c r="C22" s="9">
        <v>6400</v>
      </c>
      <c r="D22" s="11"/>
      <c r="E22" s="9">
        <f t="shared" si="0"/>
        <v>6400</v>
      </c>
      <c r="F22" s="10">
        <v>2554.0300000000002</v>
      </c>
      <c r="G22" s="9">
        <v>2700</v>
      </c>
      <c r="H22" s="9">
        <v>825.6</v>
      </c>
      <c r="I22" s="12"/>
      <c r="J22" s="12"/>
      <c r="K22" s="9">
        <v>3525.6</v>
      </c>
      <c r="L22" s="9"/>
    </row>
    <row r="23" spans="1:12" x14ac:dyDescent="0.2">
      <c r="A23" s="7">
        <v>20</v>
      </c>
      <c r="B23" s="8" t="s">
        <v>32</v>
      </c>
      <c r="C23" s="9">
        <v>6400</v>
      </c>
      <c r="D23" s="11"/>
      <c r="E23" s="9">
        <f t="shared" si="0"/>
        <v>6400</v>
      </c>
      <c r="F23" s="10">
        <v>2720.68</v>
      </c>
      <c r="G23" s="9">
        <v>2700</v>
      </c>
      <c r="H23" s="9">
        <v>80</v>
      </c>
      <c r="I23" s="12"/>
      <c r="J23" s="9">
        <v>-100</v>
      </c>
      <c r="K23" s="9">
        <v>2680</v>
      </c>
      <c r="L23" s="9"/>
    </row>
    <row r="24" spans="1:12" x14ac:dyDescent="0.2">
      <c r="A24" s="7">
        <v>21</v>
      </c>
      <c r="B24" s="8" t="s">
        <v>33</v>
      </c>
      <c r="C24" s="9">
        <v>6400</v>
      </c>
      <c r="D24" s="9"/>
      <c r="E24" s="9">
        <f t="shared" si="0"/>
        <v>6400</v>
      </c>
      <c r="F24" s="10">
        <v>2455.5300000000002</v>
      </c>
      <c r="G24" s="9">
        <v>2700</v>
      </c>
      <c r="H24" s="9">
        <v>577.6</v>
      </c>
      <c r="I24" s="11"/>
      <c r="J24" s="11"/>
      <c r="K24" s="9">
        <v>3277.6</v>
      </c>
      <c r="L24" s="9"/>
    </row>
    <row r="25" spans="1:12" x14ac:dyDescent="0.2">
      <c r="A25" s="7">
        <v>22</v>
      </c>
      <c r="B25" s="8" t="s">
        <v>34</v>
      </c>
      <c r="C25" s="9">
        <v>6400</v>
      </c>
      <c r="D25" s="11">
        <v>957</v>
      </c>
      <c r="E25" s="9">
        <f t="shared" si="0"/>
        <v>7357</v>
      </c>
      <c r="F25" s="10">
        <v>3486.65</v>
      </c>
      <c r="G25" s="9">
        <v>2700</v>
      </c>
      <c r="H25" s="9">
        <v>405.6</v>
      </c>
      <c r="I25" s="12"/>
      <c r="J25" s="12"/>
      <c r="K25" s="9">
        <v>3105.6</v>
      </c>
      <c r="L25" s="9"/>
    </row>
    <row r="26" spans="1:12" x14ac:dyDescent="0.2">
      <c r="A26" s="7">
        <v>23</v>
      </c>
      <c r="B26" s="8" t="s">
        <v>35</v>
      </c>
      <c r="C26" s="9">
        <v>6400</v>
      </c>
      <c r="D26" s="9">
        <v>957</v>
      </c>
      <c r="E26" s="9">
        <f t="shared" si="0"/>
        <v>7357</v>
      </c>
      <c r="F26" s="10">
        <v>3392.62</v>
      </c>
      <c r="G26" s="9">
        <v>2700</v>
      </c>
      <c r="H26" s="9">
        <v>965.6</v>
      </c>
      <c r="I26" s="11"/>
      <c r="J26" s="11"/>
      <c r="K26" s="9">
        <v>3665.6</v>
      </c>
      <c r="L26" s="9"/>
    </row>
    <row r="27" spans="1:12" x14ac:dyDescent="0.2">
      <c r="A27" s="7">
        <v>24</v>
      </c>
      <c r="B27" s="8" t="s">
        <v>36</v>
      </c>
      <c r="C27" s="9">
        <v>6400</v>
      </c>
      <c r="D27" s="9"/>
      <c r="E27" s="9">
        <f t="shared" si="0"/>
        <v>6400</v>
      </c>
      <c r="F27" s="10">
        <v>2620.2399999999998</v>
      </c>
      <c r="G27" s="9">
        <v>2700</v>
      </c>
      <c r="H27" s="9">
        <v>656</v>
      </c>
      <c r="I27" s="11"/>
      <c r="J27" s="11"/>
      <c r="K27" s="9">
        <v>3356</v>
      </c>
      <c r="L27" s="9"/>
    </row>
    <row r="28" spans="1:12" x14ac:dyDescent="0.2">
      <c r="A28" s="7">
        <v>25</v>
      </c>
      <c r="B28" s="8" t="s">
        <v>37</v>
      </c>
      <c r="C28" s="9">
        <v>6400</v>
      </c>
      <c r="D28" s="9"/>
      <c r="E28" s="9">
        <f t="shared" si="0"/>
        <v>6400</v>
      </c>
      <c r="F28" s="10">
        <v>2840.33</v>
      </c>
      <c r="G28" s="9">
        <v>2700</v>
      </c>
      <c r="H28" s="9">
        <v>425.6</v>
      </c>
      <c r="I28" s="11"/>
      <c r="J28" s="11"/>
      <c r="K28" s="9">
        <v>3125.6</v>
      </c>
      <c r="L28" s="9"/>
    </row>
    <row r="29" spans="1:12" x14ac:dyDescent="0.2">
      <c r="A29" s="7">
        <v>26</v>
      </c>
      <c r="B29" s="8" t="s">
        <v>38</v>
      </c>
      <c r="C29" s="9">
        <v>6400</v>
      </c>
      <c r="D29" s="11">
        <v>478.5</v>
      </c>
      <c r="E29" s="9">
        <f t="shared" si="0"/>
        <v>6878.5</v>
      </c>
      <c r="F29" s="10">
        <v>2384.65</v>
      </c>
      <c r="G29" s="9">
        <v>2700</v>
      </c>
      <c r="H29" s="9">
        <v>136</v>
      </c>
      <c r="I29" s="12"/>
      <c r="J29" s="12"/>
      <c r="K29" s="9">
        <v>2836</v>
      </c>
      <c r="L29" s="9"/>
    </row>
    <row r="30" spans="1:12" x14ac:dyDescent="0.2">
      <c r="A30" s="7">
        <v>27</v>
      </c>
      <c r="B30" s="8" t="s">
        <v>39</v>
      </c>
      <c r="C30" s="9">
        <v>6400</v>
      </c>
      <c r="D30" s="9">
        <v>1435.5</v>
      </c>
      <c r="E30" s="9">
        <f t="shared" si="0"/>
        <v>7835.5</v>
      </c>
      <c r="F30" s="10">
        <f>2616+818.23</f>
        <v>3434.23</v>
      </c>
      <c r="G30" s="9">
        <v>2700</v>
      </c>
      <c r="H30" s="9">
        <v>1377.6000000000001</v>
      </c>
      <c r="I30" s="12"/>
      <c r="J30" s="12"/>
      <c r="K30" s="9">
        <v>4077.6000000000004</v>
      </c>
      <c r="L30" s="9">
        <v>585.29999999999995</v>
      </c>
    </row>
    <row r="31" spans="1:12" x14ac:dyDescent="0.2">
      <c r="A31" s="7">
        <v>28</v>
      </c>
      <c r="B31" s="8" t="s">
        <v>40</v>
      </c>
      <c r="C31" s="9">
        <v>6400</v>
      </c>
      <c r="D31" s="9">
        <v>2105.4</v>
      </c>
      <c r="E31" s="9">
        <f t="shared" si="0"/>
        <v>8505.4</v>
      </c>
      <c r="F31" s="10">
        <v>3721.94</v>
      </c>
      <c r="G31" s="9">
        <v>2700</v>
      </c>
      <c r="H31" s="9">
        <v>968</v>
      </c>
      <c r="I31" s="11"/>
      <c r="J31" s="11"/>
      <c r="K31" s="9">
        <v>3668</v>
      </c>
      <c r="L31" s="9"/>
    </row>
    <row r="32" spans="1:12" x14ac:dyDescent="0.2">
      <c r="A32" s="7">
        <v>29</v>
      </c>
      <c r="B32" s="8" t="s">
        <v>41</v>
      </c>
      <c r="C32" s="9">
        <v>6400</v>
      </c>
      <c r="D32" s="11">
        <v>1148.4000000000001</v>
      </c>
      <c r="E32" s="9">
        <f t="shared" si="0"/>
        <v>7548.4</v>
      </c>
      <c r="F32" s="10">
        <v>3243.37</v>
      </c>
      <c r="G32" s="9">
        <v>2700</v>
      </c>
      <c r="H32" s="9">
        <v>619.20000000000005</v>
      </c>
      <c r="I32" s="12"/>
      <c r="J32" s="12"/>
      <c r="K32" s="9">
        <v>3319.2</v>
      </c>
      <c r="L32" s="9"/>
    </row>
    <row r="33" spans="1:12" x14ac:dyDescent="0.2">
      <c r="A33" s="7">
        <v>30</v>
      </c>
      <c r="B33" s="8" t="s">
        <v>42</v>
      </c>
      <c r="C33" s="9">
        <v>6400</v>
      </c>
      <c r="D33" s="11"/>
      <c r="E33" s="9">
        <f t="shared" si="0"/>
        <v>6400</v>
      </c>
      <c r="F33" s="10">
        <v>2726.19</v>
      </c>
      <c r="G33" s="9">
        <v>2700</v>
      </c>
      <c r="H33" s="9">
        <v>1073.6000000000001</v>
      </c>
      <c r="I33" s="12"/>
      <c r="J33" s="12"/>
      <c r="K33" s="9">
        <v>3773.6000000000004</v>
      </c>
      <c r="L33" s="9">
        <v>422.75</v>
      </c>
    </row>
    <row r="34" spans="1:12" x14ac:dyDescent="0.2">
      <c r="A34" s="7">
        <v>31</v>
      </c>
      <c r="B34" s="8" t="s">
        <v>43</v>
      </c>
      <c r="C34" s="9">
        <v>6400</v>
      </c>
      <c r="D34" s="9"/>
      <c r="E34" s="9">
        <f t="shared" si="0"/>
        <v>6400</v>
      </c>
      <c r="F34" s="10">
        <v>2620.2399999999998</v>
      </c>
      <c r="G34" s="9">
        <v>2700</v>
      </c>
      <c r="H34" s="9">
        <v>374.40000000000003</v>
      </c>
      <c r="I34" s="11"/>
      <c r="J34" s="11"/>
      <c r="K34" s="9">
        <v>3074.4</v>
      </c>
      <c r="L34" s="9"/>
    </row>
    <row r="35" spans="1:12" x14ac:dyDescent="0.2">
      <c r="A35" s="7">
        <v>32</v>
      </c>
      <c r="B35" s="8" t="s">
        <v>44</v>
      </c>
      <c r="C35" s="9">
        <v>6400</v>
      </c>
      <c r="D35" s="11">
        <v>1626.9</v>
      </c>
      <c r="E35" s="9">
        <f t="shared" si="0"/>
        <v>8026.9</v>
      </c>
      <c r="F35" s="10">
        <f>2723.04+927.33</f>
        <v>3650.37</v>
      </c>
      <c r="G35" s="9">
        <v>2700</v>
      </c>
      <c r="H35" s="9">
        <v>900</v>
      </c>
      <c r="I35" s="12"/>
      <c r="J35" s="9"/>
      <c r="K35" s="9">
        <v>3600</v>
      </c>
      <c r="L35" s="9"/>
    </row>
    <row r="36" spans="1:12" x14ac:dyDescent="0.2">
      <c r="A36" s="7">
        <v>33</v>
      </c>
      <c r="B36" s="14" t="s">
        <v>45</v>
      </c>
      <c r="C36" s="9">
        <v>6400</v>
      </c>
      <c r="D36" s="9">
        <v>1148.4000000000001</v>
      </c>
      <c r="E36" s="9">
        <f t="shared" si="0"/>
        <v>7548.4</v>
      </c>
      <c r="F36" s="10">
        <v>3331.87</v>
      </c>
      <c r="G36" s="9">
        <v>2700</v>
      </c>
      <c r="H36" s="9">
        <v>1500</v>
      </c>
      <c r="I36" s="11">
        <v>99.2</v>
      </c>
      <c r="J36" s="11"/>
      <c r="K36" s="9">
        <v>4299.2</v>
      </c>
      <c r="L36" s="9">
        <v>693.47</v>
      </c>
    </row>
    <row r="37" spans="1:12" x14ac:dyDescent="0.2">
      <c r="A37" s="7">
        <v>34</v>
      </c>
      <c r="B37" s="14" t="s">
        <v>46</v>
      </c>
      <c r="C37" s="9">
        <v>6400</v>
      </c>
      <c r="D37" s="9">
        <v>478.5</v>
      </c>
      <c r="E37" s="9">
        <f t="shared" si="0"/>
        <v>6878.5</v>
      </c>
      <c r="F37" s="10">
        <v>2788.55</v>
      </c>
      <c r="G37" s="9">
        <v>2700</v>
      </c>
      <c r="H37" s="9">
        <v>439.20000000000005</v>
      </c>
      <c r="I37" s="11"/>
      <c r="J37" s="11"/>
      <c r="K37" s="9">
        <v>3139.2</v>
      </c>
      <c r="L37" s="9"/>
    </row>
    <row r="38" spans="1:12" x14ac:dyDescent="0.2">
      <c r="A38" s="7">
        <v>35</v>
      </c>
      <c r="B38" s="14" t="s">
        <v>47</v>
      </c>
      <c r="C38" s="9">
        <v>6400</v>
      </c>
      <c r="D38" s="13"/>
      <c r="E38" s="9">
        <f t="shared" si="0"/>
        <v>6400</v>
      </c>
      <c r="F38" s="10">
        <v>2606.7800000000002</v>
      </c>
      <c r="G38" s="9">
        <v>2700</v>
      </c>
      <c r="H38" s="9">
        <v>765.6</v>
      </c>
      <c r="I38" s="12"/>
      <c r="J38" s="12"/>
      <c r="K38" s="9">
        <v>3465.6</v>
      </c>
      <c r="L38" s="12"/>
    </row>
    <row r="39" spans="1:12" x14ac:dyDescent="0.2">
      <c r="A39" s="7">
        <v>36</v>
      </c>
      <c r="B39" s="14" t="s">
        <v>48</v>
      </c>
      <c r="C39" s="9">
        <v>6400</v>
      </c>
      <c r="D39" s="11">
        <v>478.5</v>
      </c>
      <c r="E39" s="9">
        <f t="shared" si="0"/>
        <v>6878.5</v>
      </c>
      <c r="F39" s="10">
        <v>2856.49</v>
      </c>
      <c r="G39" s="9">
        <v>2700</v>
      </c>
      <c r="H39" s="9">
        <v>878.40000000000009</v>
      </c>
      <c r="I39" s="12"/>
      <c r="J39" s="12"/>
      <c r="K39" s="9">
        <v>3578.4</v>
      </c>
      <c r="L39" s="12"/>
    </row>
    <row r="40" spans="1:12" x14ac:dyDescent="0.2">
      <c r="A40" s="7">
        <v>37</v>
      </c>
      <c r="B40" s="14" t="s">
        <v>49</v>
      </c>
      <c r="C40" s="9">
        <v>6400</v>
      </c>
      <c r="D40" s="9">
        <v>478.5</v>
      </c>
      <c r="E40" s="9">
        <f t="shared" si="0"/>
        <v>6878.5</v>
      </c>
      <c r="F40" s="10">
        <v>2896.49</v>
      </c>
      <c r="G40" s="9">
        <v>2700</v>
      </c>
      <c r="H40" s="9">
        <v>464.8</v>
      </c>
      <c r="I40" s="11"/>
      <c r="J40" s="11"/>
      <c r="K40" s="9">
        <v>3164.8</v>
      </c>
      <c r="L40" s="9"/>
    </row>
    <row r="41" spans="1:12" x14ac:dyDescent="0.2">
      <c r="D41" s="15"/>
      <c r="E41" s="15"/>
      <c r="F41" s="15"/>
      <c r="H41" s="15"/>
      <c r="I41" s="15"/>
      <c r="J41" s="15"/>
      <c r="K41" s="15"/>
      <c r="L41" s="15"/>
    </row>
    <row r="44" spans="1:12" x14ac:dyDescent="0.2">
      <c r="A44" t="s">
        <v>50</v>
      </c>
      <c r="B44" t="s">
        <v>51</v>
      </c>
    </row>
    <row r="45" spans="1:12" x14ac:dyDescent="0.2">
      <c r="B45" t="s">
        <v>52</v>
      </c>
    </row>
    <row r="46" spans="1:12" x14ac:dyDescent="0.2">
      <c r="B46" t="s">
        <v>53</v>
      </c>
    </row>
    <row r="47" spans="1:12" x14ac:dyDescent="0.2">
      <c r="B47" t="s">
        <v>54</v>
      </c>
    </row>
    <row r="48" spans="1:12" x14ac:dyDescent="0.2">
      <c r="B48" t="s">
        <v>55</v>
      </c>
    </row>
  </sheetData>
  <mergeCells count="1">
    <mergeCell ref="A1:L1"/>
  </mergeCells>
  <pageMargins left="0.78749999999999998" right="0.78749999999999998" top="1.0249999999999999" bottom="1.0249999999999999" header="0.78749999999999998" footer="0.78749999999999998"/>
  <pageSetup paperSize="9" firstPageNumber="0" orientation="landscape" horizontalDpi="300" verticalDpi="300" r:id="rId1"/>
  <headerFooter>
    <oddHeader>&amp;C&amp;A</oddHeader>
    <oddFooter>&amp;CPagina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B1142E-9503-4A27-94F4-584627735C58}">
  <dimension ref="A1:L48"/>
  <sheetViews>
    <sheetView topLeftCell="A4" zoomScale="93" zoomScaleNormal="93" workbookViewId="0">
      <selection activeCell="U11" sqref="U11:U12"/>
    </sheetView>
  </sheetViews>
  <sheetFormatPr defaultRowHeight="12.75" x14ac:dyDescent="0.2"/>
  <cols>
    <col min="1" max="1" width="8.140625" customWidth="1"/>
    <col min="2" max="2" width="24.5703125" customWidth="1"/>
    <col min="3" max="3" width="15.5703125" customWidth="1"/>
    <col min="4" max="4" width="11.28515625" customWidth="1"/>
    <col min="5" max="5" width="10.42578125" customWidth="1"/>
    <col min="6" max="6" width="11.85546875" customWidth="1"/>
    <col min="7" max="7" width="12.5703125" customWidth="1"/>
    <col min="8" max="8" width="11.28515625" customWidth="1"/>
    <col min="9" max="9" width="10.85546875" hidden="1" customWidth="1"/>
    <col min="10" max="10" width="11.28515625" customWidth="1"/>
    <col min="11" max="11" width="12.7109375" customWidth="1"/>
    <col min="12" max="12" width="13" customWidth="1"/>
    <col min="14" max="1025" width="8.7109375" customWidth="1"/>
  </cols>
  <sheetData>
    <row r="1" spans="1:12" x14ac:dyDescent="0.2">
      <c r="A1" s="17" t="s">
        <v>67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3" spans="1:12" ht="100.5" customHeight="1" x14ac:dyDescent="0.2">
      <c r="A3" s="1" t="s">
        <v>0</v>
      </c>
      <c r="B3" s="1" t="s">
        <v>1</v>
      </c>
      <c r="C3" s="2" t="s">
        <v>3</v>
      </c>
      <c r="D3" s="2" t="s">
        <v>4</v>
      </c>
      <c r="E3" s="1" t="s">
        <v>5</v>
      </c>
      <c r="F3" s="3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5" t="s">
        <v>11</v>
      </c>
      <c r="L3" s="6" t="s">
        <v>12</v>
      </c>
    </row>
    <row r="4" spans="1:12" x14ac:dyDescent="0.2">
      <c r="A4" s="7">
        <v>1</v>
      </c>
      <c r="B4" s="8" t="s">
        <v>13</v>
      </c>
      <c r="C4" s="9">
        <v>6400</v>
      </c>
      <c r="D4" s="9">
        <v>2392.5</v>
      </c>
      <c r="E4" s="9">
        <f>C4+D4</f>
        <v>8792.5</v>
      </c>
      <c r="F4" s="10">
        <f>2574.55+1363.72</f>
        <v>3938.2700000000004</v>
      </c>
      <c r="G4" s="9">
        <v>2700</v>
      </c>
      <c r="H4" s="9">
        <v>640</v>
      </c>
      <c r="I4" s="11"/>
      <c r="J4" s="11"/>
      <c r="K4" s="9">
        <v>3340</v>
      </c>
      <c r="L4" s="9"/>
    </row>
    <row r="5" spans="1:12" x14ac:dyDescent="0.2">
      <c r="A5" s="7">
        <v>2</v>
      </c>
      <c r="B5" s="8" t="s">
        <v>14</v>
      </c>
      <c r="C5" s="9">
        <v>6400</v>
      </c>
      <c r="D5" s="9">
        <v>957</v>
      </c>
      <c r="E5" s="9">
        <f t="shared" ref="E5:E40" si="0">C5+D5</f>
        <v>7357</v>
      </c>
      <c r="F5" s="10">
        <v>3196.24</v>
      </c>
      <c r="G5" s="9">
        <v>2700</v>
      </c>
      <c r="H5" s="9">
        <v>688.80000000000007</v>
      </c>
      <c r="I5" s="11"/>
      <c r="J5" s="11"/>
      <c r="K5" s="9">
        <v>3388.8</v>
      </c>
      <c r="L5" s="9"/>
    </row>
    <row r="6" spans="1:12" x14ac:dyDescent="0.2">
      <c r="A6" s="7">
        <v>3</v>
      </c>
      <c r="B6" s="8" t="s">
        <v>15</v>
      </c>
      <c r="C6" s="9">
        <v>3200</v>
      </c>
      <c r="D6" s="9">
        <v>957</v>
      </c>
      <c r="E6" s="9">
        <f t="shared" si="0"/>
        <v>4157</v>
      </c>
      <c r="F6" s="10">
        <v>2037.24</v>
      </c>
      <c r="G6" s="9">
        <v>2700</v>
      </c>
      <c r="H6" s="9">
        <v>288</v>
      </c>
      <c r="I6" s="11"/>
      <c r="J6" s="11"/>
      <c r="K6" s="9">
        <v>2988</v>
      </c>
      <c r="L6" s="9"/>
    </row>
    <row r="7" spans="1:12" x14ac:dyDescent="0.2">
      <c r="A7" s="7">
        <v>4</v>
      </c>
      <c r="B7" s="8" t="s">
        <v>16</v>
      </c>
      <c r="C7" s="9">
        <v>6400</v>
      </c>
      <c r="D7" s="9">
        <v>478.5</v>
      </c>
      <c r="E7" s="9">
        <f t="shared" si="0"/>
        <v>6878.5</v>
      </c>
      <c r="F7" s="10">
        <v>2832.79</v>
      </c>
      <c r="G7" s="9">
        <v>2700</v>
      </c>
      <c r="H7" s="9">
        <v>80</v>
      </c>
      <c r="I7" s="11"/>
      <c r="J7" s="11"/>
      <c r="K7" s="9">
        <v>2780</v>
      </c>
      <c r="L7" s="9"/>
    </row>
    <row r="8" spans="1:12" x14ac:dyDescent="0.2">
      <c r="A8" s="7">
        <v>5</v>
      </c>
      <c r="B8" s="8" t="s">
        <v>17</v>
      </c>
      <c r="C8" s="9">
        <v>6400</v>
      </c>
      <c r="D8" s="9">
        <v>957</v>
      </c>
      <c r="E8" s="9">
        <f t="shared" si="0"/>
        <v>7357</v>
      </c>
      <c r="F8" s="10">
        <v>3210.95</v>
      </c>
      <c r="G8" s="9">
        <v>2700</v>
      </c>
      <c r="H8" s="9">
        <v>664</v>
      </c>
      <c r="I8" s="11"/>
      <c r="J8" s="11"/>
      <c r="K8" s="9">
        <v>3364</v>
      </c>
      <c r="L8" s="9"/>
    </row>
    <row r="9" spans="1:12" x14ac:dyDescent="0.2">
      <c r="A9" s="7">
        <v>6</v>
      </c>
      <c r="B9" s="8" t="s">
        <v>18</v>
      </c>
      <c r="C9" s="9">
        <v>6400</v>
      </c>
      <c r="D9" s="9">
        <v>1435.5</v>
      </c>
      <c r="E9" s="9">
        <f t="shared" si="0"/>
        <v>7835.5</v>
      </c>
      <c r="F9" s="10">
        <f>2603.84+818.23</f>
        <v>3422.07</v>
      </c>
      <c r="G9" s="9">
        <v>2700</v>
      </c>
      <c r="H9" s="9">
        <v>1176</v>
      </c>
      <c r="I9" s="11"/>
      <c r="J9" s="9"/>
      <c r="K9" s="9">
        <v>3876</v>
      </c>
      <c r="L9" s="9"/>
    </row>
    <row r="10" spans="1:12" x14ac:dyDescent="0.2">
      <c r="A10" s="7">
        <v>7</v>
      </c>
      <c r="B10" s="8" t="s">
        <v>19</v>
      </c>
      <c r="C10" s="9">
        <v>6400</v>
      </c>
      <c r="D10" s="11"/>
      <c r="E10" s="9">
        <f t="shared" si="0"/>
        <v>6400</v>
      </c>
      <c r="F10" s="10">
        <v>2726.72</v>
      </c>
      <c r="G10" s="9">
        <v>2700</v>
      </c>
      <c r="H10" s="9">
        <v>509.6</v>
      </c>
      <c r="I10" s="12"/>
      <c r="J10" s="9"/>
      <c r="K10" s="9">
        <v>3209.6</v>
      </c>
      <c r="L10" s="9"/>
    </row>
    <row r="11" spans="1:12" x14ac:dyDescent="0.2">
      <c r="A11" s="7">
        <v>8</v>
      </c>
      <c r="B11" s="8" t="s">
        <v>20</v>
      </c>
      <c r="C11" s="9">
        <v>6400</v>
      </c>
      <c r="D11" s="9"/>
      <c r="E11" s="9">
        <f t="shared" si="0"/>
        <v>6400</v>
      </c>
      <c r="F11" s="10">
        <v>2642.47</v>
      </c>
      <c r="G11" s="9">
        <v>2700</v>
      </c>
      <c r="H11" s="9">
        <v>340.8</v>
      </c>
      <c r="I11" s="11"/>
      <c r="J11" s="9"/>
      <c r="K11" s="9">
        <v>3040.8</v>
      </c>
      <c r="L11" s="9"/>
    </row>
    <row r="12" spans="1:12" x14ac:dyDescent="0.2">
      <c r="A12" s="7">
        <v>9</v>
      </c>
      <c r="B12" s="8" t="s">
        <v>21</v>
      </c>
      <c r="C12" s="9">
        <v>6400</v>
      </c>
      <c r="D12" s="9"/>
      <c r="E12" s="9">
        <f t="shared" si="0"/>
        <v>6400</v>
      </c>
      <c r="F12" s="10">
        <v>2645.03</v>
      </c>
      <c r="G12" s="9">
        <v>2700</v>
      </c>
      <c r="H12" s="9">
        <v>416</v>
      </c>
      <c r="I12" s="13"/>
      <c r="J12" s="9">
        <v>-200</v>
      </c>
      <c r="K12" s="9">
        <v>2916</v>
      </c>
      <c r="L12" s="9"/>
    </row>
    <row r="13" spans="1:12" x14ac:dyDescent="0.2">
      <c r="A13" s="7">
        <v>10</v>
      </c>
      <c r="B13" s="8" t="s">
        <v>22</v>
      </c>
      <c r="C13" s="9">
        <v>6400</v>
      </c>
      <c r="E13" s="9">
        <f t="shared" si="0"/>
        <v>6400</v>
      </c>
      <c r="F13" s="10">
        <v>2634.91</v>
      </c>
      <c r="G13" s="9">
        <v>2700</v>
      </c>
      <c r="H13" s="9">
        <v>300.8</v>
      </c>
      <c r="I13" s="11"/>
      <c r="J13" s="9"/>
      <c r="K13" s="9">
        <v>3000.8</v>
      </c>
      <c r="L13" s="9"/>
    </row>
    <row r="14" spans="1:12" x14ac:dyDescent="0.2">
      <c r="A14" s="7">
        <v>11</v>
      </c>
      <c r="B14" s="8" t="s">
        <v>23</v>
      </c>
      <c r="C14" s="9">
        <v>6400</v>
      </c>
      <c r="D14" s="9">
        <v>1435.5</v>
      </c>
      <c r="E14" s="9">
        <f t="shared" si="0"/>
        <v>7835.5</v>
      </c>
      <c r="F14" s="10">
        <f>2926.96+818.23</f>
        <v>3745.19</v>
      </c>
      <c r="G14" s="9">
        <v>2700</v>
      </c>
      <c r="H14" s="9">
        <v>144</v>
      </c>
      <c r="I14" s="12"/>
      <c r="J14" s="9"/>
      <c r="K14" s="9">
        <v>2844</v>
      </c>
      <c r="L14" s="9">
        <v>475.73</v>
      </c>
    </row>
    <row r="15" spans="1:12" x14ac:dyDescent="0.2">
      <c r="A15" s="7">
        <v>12</v>
      </c>
      <c r="B15" s="8" t="s">
        <v>24</v>
      </c>
      <c r="C15" s="9">
        <v>6400</v>
      </c>
      <c r="D15" s="9">
        <v>1435.5</v>
      </c>
      <c r="E15" s="9">
        <f t="shared" si="0"/>
        <v>7835.5</v>
      </c>
      <c r="F15" s="10">
        <f>2737.53+818.23</f>
        <v>3555.76</v>
      </c>
      <c r="G15" s="9">
        <v>2700</v>
      </c>
      <c r="H15" s="9">
        <v>795.2</v>
      </c>
      <c r="I15" s="12"/>
      <c r="J15" s="9"/>
      <c r="K15" s="9">
        <v>3495.2</v>
      </c>
      <c r="L15" s="9">
        <v>64.599999999999994</v>
      </c>
    </row>
    <row r="16" spans="1:12" x14ac:dyDescent="0.2">
      <c r="A16" s="7">
        <v>13</v>
      </c>
      <c r="B16" s="8" t="s">
        <v>25</v>
      </c>
      <c r="C16" s="9">
        <v>6400</v>
      </c>
      <c r="D16" s="11"/>
      <c r="E16" s="9">
        <f t="shared" si="0"/>
        <v>6400</v>
      </c>
      <c r="F16" s="10">
        <v>2732.79</v>
      </c>
      <c r="G16" s="9">
        <v>2700</v>
      </c>
      <c r="H16" s="9">
        <v>273.60000000000002</v>
      </c>
      <c r="I16" s="12"/>
      <c r="J16" s="9">
        <v>-100</v>
      </c>
      <c r="K16" s="9">
        <v>2873.6</v>
      </c>
      <c r="L16" s="9"/>
    </row>
    <row r="17" spans="1:12" x14ac:dyDescent="0.2">
      <c r="A17" s="7">
        <v>14</v>
      </c>
      <c r="B17" s="8" t="s">
        <v>26</v>
      </c>
      <c r="C17" s="9">
        <v>6400</v>
      </c>
      <c r="D17" s="11">
        <v>478.5</v>
      </c>
      <c r="E17" s="9">
        <f t="shared" si="0"/>
        <v>6878.5</v>
      </c>
      <c r="F17" s="10">
        <v>2384.65</v>
      </c>
      <c r="G17" s="9">
        <v>2700</v>
      </c>
      <c r="H17" s="9">
        <v>288</v>
      </c>
      <c r="I17" s="12"/>
      <c r="J17" s="9"/>
      <c r="K17" s="9">
        <v>2988</v>
      </c>
      <c r="L17" s="9"/>
    </row>
    <row r="18" spans="1:12" x14ac:dyDescent="0.2">
      <c r="A18" s="7">
        <v>15</v>
      </c>
      <c r="B18" s="8" t="s">
        <v>27</v>
      </c>
      <c r="C18" s="9">
        <v>6400</v>
      </c>
      <c r="D18" s="11"/>
      <c r="E18" s="9">
        <f t="shared" si="0"/>
        <v>6400</v>
      </c>
      <c r="F18" s="10">
        <v>2420.86</v>
      </c>
      <c r="G18" s="9">
        <v>2700</v>
      </c>
      <c r="H18" s="9">
        <v>872</v>
      </c>
      <c r="I18" s="12"/>
      <c r="J18" s="9"/>
      <c r="K18" s="9">
        <v>3572</v>
      </c>
      <c r="L18" s="9">
        <v>141.32</v>
      </c>
    </row>
    <row r="19" spans="1:12" x14ac:dyDescent="0.2">
      <c r="A19" s="7">
        <v>16</v>
      </c>
      <c r="B19" s="8" t="s">
        <v>28</v>
      </c>
      <c r="C19" s="9">
        <v>6400</v>
      </c>
      <c r="D19" s="11"/>
      <c r="E19" s="9">
        <f t="shared" si="0"/>
        <v>6400</v>
      </c>
      <c r="F19" s="10">
        <v>2731.67</v>
      </c>
      <c r="G19" s="9">
        <v>2700</v>
      </c>
      <c r="H19" s="9">
        <v>480</v>
      </c>
      <c r="I19" s="12"/>
      <c r="J19" s="9"/>
      <c r="K19" s="9">
        <v>3180</v>
      </c>
      <c r="L19" s="9"/>
    </row>
    <row r="20" spans="1:12" x14ac:dyDescent="0.2">
      <c r="A20" s="7">
        <v>17</v>
      </c>
      <c r="B20" s="8" t="s">
        <v>29</v>
      </c>
      <c r="C20" s="9">
        <v>6400</v>
      </c>
      <c r="D20" s="9">
        <v>478.5</v>
      </c>
      <c r="E20" s="9">
        <f t="shared" si="0"/>
        <v>6878.5</v>
      </c>
      <c r="F20" s="10">
        <v>3123.98</v>
      </c>
      <c r="G20" s="9">
        <v>2700</v>
      </c>
      <c r="H20" s="9">
        <v>1248</v>
      </c>
      <c r="I20" s="11"/>
      <c r="J20" s="9"/>
      <c r="K20" s="9">
        <v>3948</v>
      </c>
      <c r="L20" s="9"/>
    </row>
    <row r="21" spans="1:12" x14ac:dyDescent="0.2">
      <c r="A21" s="7">
        <v>18</v>
      </c>
      <c r="B21" s="8" t="s">
        <v>30</v>
      </c>
      <c r="C21" s="9">
        <v>6400</v>
      </c>
      <c r="D21" s="9">
        <v>1435.5</v>
      </c>
      <c r="E21" s="9">
        <f t="shared" si="0"/>
        <v>7835.5</v>
      </c>
      <c r="F21" s="10">
        <f>2725.08+818.23</f>
        <v>3543.31</v>
      </c>
      <c r="G21" s="9">
        <v>2700</v>
      </c>
      <c r="H21" s="9">
        <v>562.4</v>
      </c>
      <c r="I21" s="12"/>
      <c r="J21" s="12"/>
      <c r="K21" s="9">
        <v>3262.4</v>
      </c>
      <c r="L21" s="9">
        <v>30.55</v>
      </c>
    </row>
    <row r="22" spans="1:12" x14ac:dyDescent="0.2">
      <c r="A22" s="7">
        <v>19</v>
      </c>
      <c r="B22" s="8" t="s">
        <v>31</v>
      </c>
      <c r="C22" s="9">
        <v>6400</v>
      </c>
      <c r="D22" s="11"/>
      <c r="E22" s="9">
        <f t="shared" si="0"/>
        <v>6400</v>
      </c>
      <c r="F22" s="10">
        <v>2554.0300000000002</v>
      </c>
      <c r="G22" s="9">
        <v>2700</v>
      </c>
      <c r="H22" s="9">
        <v>688</v>
      </c>
      <c r="I22" s="12"/>
      <c r="J22" s="12"/>
      <c r="K22" s="9">
        <v>3388</v>
      </c>
      <c r="L22" s="9">
        <v>132.68</v>
      </c>
    </row>
    <row r="23" spans="1:12" x14ac:dyDescent="0.2">
      <c r="A23" s="7">
        <v>20</v>
      </c>
      <c r="B23" s="8" t="s">
        <v>32</v>
      </c>
      <c r="C23" s="9">
        <v>6400</v>
      </c>
      <c r="D23" s="11"/>
      <c r="E23" s="9">
        <f t="shared" si="0"/>
        <v>6400</v>
      </c>
      <c r="F23" s="10">
        <v>2720.68</v>
      </c>
      <c r="G23" s="9">
        <v>2700</v>
      </c>
      <c r="H23" s="9">
        <v>88</v>
      </c>
      <c r="I23" s="12"/>
      <c r="J23" s="9">
        <v>-300</v>
      </c>
      <c r="K23" s="9">
        <v>2488</v>
      </c>
      <c r="L23" s="9"/>
    </row>
    <row r="24" spans="1:12" x14ac:dyDescent="0.2">
      <c r="A24" s="7">
        <v>21</v>
      </c>
      <c r="B24" s="8" t="s">
        <v>33</v>
      </c>
      <c r="C24" s="9">
        <v>6400</v>
      </c>
      <c r="D24" s="9"/>
      <c r="E24" s="9">
        <f t="shared" si="0"/>
        <v>6400</v>
      </c>
      <c r="F24" s="10">
        <v>2455.5300000000002</v>
      </c>
      <c r="G24" s="9">
        <v>2700</v>
      </c>
      <c r="H24" s="9">
        <v>577.6</v>
      </c>
      <c r="I24" s="11"/>
      <c r="J24" s="11"/>
      <c r="K24" s="9">
        <v>3277.6</v>
      </c>
      <c r="L24" s="9"/>
    </row>
    <row r="25" spans="1:12" x14ac:dyDescent="0.2">
      <c r="A25" s="7">
        <v>22</v>
      </c>
      <c r="B25" s="8" t="s">
        <v>34</v>
      </c>
      <c r="C25" s="9">
        <v>6400</v>
      </c>
      <c r="D25" s="11">
        <v>957</v>
      </c>
      <c r="E25" s="9">
        <f t="shared" si="0"/>
        <v>7357</v>
      </c>
      <c r="F25" s="10">
        <v>3486.65</v>
      </c>
      <c r="G25" s="9">
        <v>2700</v>
      </c>
      <c r="H25" s="9">
        <v>124.80000000000001</v>
      </c>
      <c r="I25" s="12"/>
      <c r="J25" s="12"/>
      <c r="K25" s="9">
        <v>2824.8</v>
      </c>
      <c r="L25" s="9"/>
    </row>
    <row r="26" spans="1:12" x14ac:dyDescent="0.2">
      <c r="A26" s="7">
        <v>23</v>
      </c>
      <c r="B26" s="8" t="s">
        <v>35</v>
      </c>
      <c r="C26" s="9">
        <v>6400</v>
      </c>
      <c r="D26" s="9">
        <v>957</v>
      </c>
      <c r="E26" s="9">
        <f t="shared" si="0"/>
        <v>7357</v>
      </c>
      <c r="F26" s="10">
        <v>3392.62</v>
      </c>
      <c r="G26" s="9">
        <v>2700</v>
      </c>
      <c r="H26" s="9">
        <v>1022.4000000000001</v>
      </c>
      <c r="I26" s="11"/>
      <c r="J26" s="11"/>
      <c r="K26" s="9">
        <v>3722.4</v>
      </c>
      <c r="L26" s="9"/>
    </row>
    <row r="27" spans="1:12" x14ac:dyDescent="0.2">
      <c r="A27" s="7">
        <v>24</v>
      </c>
      <c r="B27" s="8" t="s">
        <v>36</v>
      </c>
      <c r="C27" s="9">
        <v>6400</v>
      </c>
      <c r="D27" s="9"/>
      <c r="E27" s="9">
        <f t="shared" si="0"/>
        <v>6400</v>
      </c>
      <c r="F27" s="10">
        <v>2620.2399999999998</v>
      </c>
      <c r="G27" s="9">
        <v>2700</v>
      </c>
      <c r="H27" s="9">
        <v>656</v>
      </c>
      <c r="I27" s="11"/>
      <c r="J27" s="11"/>
      <c r="K27" s="9">
        <v>3356</v>
      </c>
      <c r="L27" s="9"/>
    </row>
    <row r="28" spans="1:12" x14ac:dyDescent="0.2">
      <c r="A28" s="7">
        <v>25</v>
      </c>
      <c r="B28" s="8" t="s">
        <v>37</v>
      </c>
      <c r="C28" s="9">
        <v>6400</v>
      </c>
      <c r="D28" s="9"/>
      <c r="E28" s="9">
        <f t="shared" si="0"/>
        <v>6400</v>
      </c>
      <c r="F28" s="10">
        <v>2840.33</v>
      </c>
      <c r="G28" s="9">
        <v>2700</v>
      </c>
      <c r="H28" s="9">
        <v>395.20000000000005</v>
      </c>
      <c r="I28" s="11"/>
      <c r="J28" s="11">
        <v>-300</v>
      </c>
      <c r="K28" s="9">
        <v>2795.2</v>
      </c>
      <c r="L28" s="9"/>
    </row>
    <row r="29" spans="1:12" x14ac:dyDescent="0.2">
      <c r="A29" s="7">
        <v>26</v>
      </c>
      <c r="B29" s="8" t="s">
        <v>38</v>
      </c>
      <c r="C29" s="9">
        <v>6400</v>
      </c>
      <c r="D29" s="11">
        <v>478.5</v>
      </c>
      <c r="E29" s="9">
        <f t="shared" si="0"/>
        <v>6878.5</v>
      </c>
      <c r="F29" s="10">
        <v>2384.65</v>
      </c>
      <c r="G29" s="9">
        <v>2700</v>
      </c>
      <c r="H29" s="9">
        <v>128</v>
      </c>
      <c r="I29" s="12"/>
      <c r="J29" s="11">
        <v>-100</v>
      </c>
      <c r="K29" s="9">
        <v>2728</v>
      </c>
      <c r="L29" s="9"/>
    </row>
    <row r="30" spans="1:12" x14ac:dyDescent="0.2">
      <c r="A30" s="7">
        <v>27</v>
      </c>
      <c r="B30" s="8" t="s">
        <v>39</v>
      </c>
      <c r="C30" s="9">
        <v>6400</v>
      </c>
      <c r="D30" s="9">
        <v>1435.5</v>
      </c>
      <c r="E30" s="9">
        <f t="shared" si="0"/>
        <v>7835.5</v>
      </c>
      <c r="F30" s="10">
        <f>2616+818.23</f>
        <v>3434.23</v>
      </c>
      <c r="G30" s="9">
        <v>2700</v>
      </c>
      <c r="H30" s="9">
        <v>1377.6000000000001</v>
      </c>
      <c r="I30" s="12"/>
      <c r="J30" s="12"/>
      <c r="K30" s="9">
        <v>4077.6000000000004</v>
      </c>
      <c r="L30" s="9"/>
    </row>
    <row r="31" spans="1:12" x14ac:dyDescent="0.2">
      <c r="A31" s="7">
        <v>28</v>
      </c>
      <c r="B31" s="8" t="s">
        <v>40</v>
      </c>
      <c r="C31" s="9">
        <v>6400</v>
      </c>
      <c r="D31" s="9">
        <v>2105.4</v>
      </c>
      <c r="E31" s="9">
        <f t="shared" si="0"/>
        <v>8505.4</v>
      </c>
      <c r="F31" s="10">
        <v>3721.94</v>
      </c>
      <c r="G31" s="9">
        <v>2700</v>
      </c>
      <c r="H31" s="9">
        <v>1144</v>
      </c>
      <c r="I31" s="11"/>
      <c r="J31" s="11"/>
      <c r="K31" s="9">
        <v>3844</v>
      </c>
      <c r="L31" s="9"/>
    </row>
    <row r="32" spans="1:12" x14ac:dyDescent="0.2">
      <c r="A32" s="7">
        <v>29</v>
      </c>
      <c r="B32" s="8" t="s">
        <v>41</v>
      </c>
      <c r="C32" s="9">
        <v>6400</v>
      </c>
      <c r="D32" s="11">
        <v>1148.4000000000001</v>
      </c>
      <c r="E32" s="9">
        <f t="shared" si="0"/>
        <v>7548.4</v>
      </c>
      <c r="F32" s="10">
        <v>3243.37</v>
      </c>
      <c r="G32" s="9">
        <v>2700</v>
      </c>
      <c r="H32" s="9">
        <v>756.80000000000007</v>
      </c>
      <c r="I32" s="12"/>
      <c r="J32" s="12"/>
      <c r="K32" s="9">
        <v>3456.8</v>
      </c>
      <c r="L32" s="9"/>
    </row>
    <row r="33" spans="1:12" x14ac:dyDescent="0.2">
      <c r="A33" s="7">
        <v>30</v>
      </c>
      <c r="B33" s="8" t="s">
        <v>42</v>
      </c>
      <c r="C33" s="9">
        <v>6400</v>
      </c>
      <c r="D33" s="11"/>
      <c r="E33" s="9">
        <f t="shared" si="0"/>
        <v>6400</v>
      </c>
      <c r="F33" s="10">
        <v>2726.19</v>
      </c>
      <c r="G33" s="9">
        <v>2700</v>
      </c>
      <c r="H33" s="9">
        <v>780.80000000000007</v>
      </c>
      <c r="I33" s="12"/>
      <c r="J33" s="12"/>
      <c r="K33" s="9">
        <v>3480.8</v>
      </c>
      <c r="L33" s="9"/>
    </row>
    <row r="34" spans="1:12" x14ac:dyDescent="0.2">
      <c r="A34" s="7">
        <v>31</v>
      </c>
      <c r="B34" s="8" t="s">
        <v>43</v>
      </c>
      <c r="C34" s="9">
        <v>6400</v>
      </c>
      <c r="D34" s="9"/>
      <c r="E34" s="9">
        <f t="shared" si="0"/>
        <v>6400</v>
      </c>
      <c r="F34" s="10">
        <v>2620.2399999999998</v>
      </c>
      <c r="G34" s="9">
        <v>2700</v>
      </c>
      <c r="H34" s="9">
        <v>332.8</v>
      </c>
      <c r="I34" s="11"/>
      <c r="J34" s="11"/>
      <c r="K34" s="9">
        <v>3032.8</v>
      </c>
      <c r="L34" s="9"/>
    </row>
    <row r="35" spans="1:12" x14ac:dyDescent="0.2">
      <c r="A35" s="7">
        <v>32</v>
      </c>
      <c r="B35" s="8" t="s">
        <v>44</v>
      </c>
      <c r="C35" s="9">
        <v>6400</v>
      </c>
      <c r="D35" s="11">
        <v>1626.9</v>
      </c>
      <c r="E35" s="9">
        <f t="shared" si="0"/>
        <v>8026.9</v>
      </c>
      <c r="F35" s="10">
        <f>2723.04+927.33</f>
        <v>3650.37</v>
      </c>
      <c r="G35" s="9">
        <v>2700</v>
      </c>
      <c r="H35" s="9">
        <v>840</v>
      </c>
      <c r="I35" s="12"/>
      <c r="J35" s="9"/>
      <c r="K35" s="9">
        <v>3540</v>
      </c>
      <c r="L35" s="9"/>
    </row>
    <row r="36" spans="1:12" x14ac:dyDescent="0.2">
      <c r="A36" s="7">
        <v>33</v>
      </c>
      <c r="B36" s="14" t="s">
        <v>45</v>
      </c>
      <c r="C36" s="9">
        <v>6400</v>
      </c>
      <c r="D36" s="9">
        <v>1148.4000000000001</v>
      </c>
      <c r="E36" s="9">
        <f t="shared" si="0"/>
        <v>7548.4</v>
      </c>
      <c r="F36" s="10">
        <v>3331.87</v>
      </c>
      <c r="G36" s="9">
        <v>2700</v>
      </c>
      <c r="H36" s="9">
        <v>1488</v>
      </c>
      <c r="I36" s="11"/>
      <c r="J36" s="11"/>
      <c r="K36" s="9">
        <v>4188</v>
      </c>
      <c r="L36" s="9"/>
    </row>
    <row r="37" spans="1:12" x14ac:dyDescent="0.2">
      <c r="A37" s="7">
        <v>34</v>
      </c>
      <c r="B37" s="14" t="s">
        <v>46</v>
      </c>
      <c r="C37" s="9">
        <v>6400</v>
      </c>
      <c r="D37" s="9">
        <v>478.5</v>
      </c>
      <c r="E37" s="9">
        <f t="shared" si="0"/>
        <v>6878.5</v>
      </c>
      <c r="F37" s="10">
        <v>2788.55</v>
      </c>
      <c r="G37" s="9">
        <v>2700</v>
      </c>
      <c r="H37" s="9">
        <v>488</v>
      </c>
      <c r="I37" s="11"/>
      <c r="J37" s="11"/>
      <c r="K37" s="9">
        <v>3188</v>
      </c>
      <c r="L37" s="9"/>
    </row>
    <row r="38" spans="1:12" x14ac:dyDescent="0.2">
      <c r="A38" s="7">
        <v>35</v>
      </c>
      <c r="B38" s="14" t="s">
        <v>47</v>
      </c>
      <c r="C38" s="9">
        <v>6400</v>
      </c>
      <c r="D38" s="13"/>
      <c r="E38" s="9">
        <f t="shared" si="0"/>
        <v>6400</v>
      </c>
      <c r="F38" s="10">
        <v>2606.7800000000002</v>
      </c>
      <c r="G38" s="9">
        <v>2700</v>
      </c>
      <c r="H38" s="9">
        <v>487.20000000000005</v>
      </c>
      <c r="I38" s="12"/>
      <c r="J38" s="12"/>
      <c r="K38" s="9">
        <v>3187.2</v>
      </c>
      <c r="L38" s="12"/>
    </row>
    <row r="39" spans="1:12" x14ac:dyDescent="0.2">
      <c r="A39" s="7">
        <v>36</v>
      </c>
      <c r="B39" s="14" t="s">
        <v>48</v>
      </c>
      <c r="C39" s="9">
        <v>6400</v>
      </c>
      <c r="D39" s="11">
        <v>478.5</v>
      </c>
      <c r="E39" s="9">
        <f t="shared" si="0"/>
        <v>6878.5</v>
      </c>
      <c r="F39" s="10">
        <v>2856.49</v>
      </c>
      <c r="G39" s="9">
        <v>2700</v>
      </c>
      <c r="H39" s="9">
        <v>683.2</v>
      </c>
      <c r="I39" s="12"/>
      <c r="J39" s="12"/>
      <c r="K39" s="9">
        <v>3383.2</v>
      </c>
      <c r="L39" s="12"/>
    </row>
    <row r="40" spans="1:12" x14ac:dyDescent="0.2">
      <c r="A40" s="7">
        <v>37</v>
      </c>
      <c r="B40" s="14" t="s">
        <v>49</v>
      </c>
      <c r="C40" s="9">
        <v>6400</v>
      </c>
      <c r="D40" s="9">
        <v>478.5</v>
      </c>
      <c r="E40" s="9">
        <f t="shared" si="0"/>
        <v>6878.5</v>
      </c>
      <c r="F40" s="10">
        <v>2896.49</v>
      </c>
      <c r="G40" s="9">
        <v>2700</v>
      </c>
      <c r="H40" s="9">
        <v>730.40000000000009</v>
      </c>
      <c r="I40" s="11"/>
      <c r="J40" s="11"/>
      <c r="K40" s="9">
        <v>3430.4</v>
      </c>
      <c r="L40" s="9"/>
    </row>
    <row r="41" spans="1:12" x14ac:dyDescent="0.2">
      <c r="D41" s="15"/>
      <c r="E41" s="15"/>
      <c r="F41" s="15"/>
      <c r="H41" s="15"/>
      <c r="I41" s="15"/>
      <c r="J41" s="15"/>
      <c r="K41" s="15"/>
      <c r="L41" s="15"/>
    </row>
    <row r="44" spans="1:12" x14ac:dyDescent="0.2">
      <c r="A44" t="s">
        <v>50</v>
      </c>
      <c r="B44" t="s">
        <v>51</v>
      </c>
    </row>
    <row r="45" spans="1:12" x14ac:dyDescent="0.2">
      <c r="B45" t="s">
        <v>52</v>
      </c>
    </row>
    <row r="46" spans="1:12" x14ac:dyDescent="0.2">
      <c r="B46" t="s">
        <v>53</v>
      </c>
    </row>
    <row r="47" spans="1:12" x14ac:dyDescent="0.2">
      <c r="B47" t="s">
        <v>54</v>
      </c>
    </row>
    <row r="48" spans="1:12" x14ac:dyDescent="0.2">
      <c r="B48" t="s">
        <v>55</v>
      </c>
    </row>
  </sheetData>
  <mergeCells count="1">
    <mergeCell ref="A1:L1"/>
  </mergeCells>
  <pageMargins left="0.78749999999999998" right="0.78749999999999998" top="1.0249999999999999" bottom="1.0249999999999999" header="0.78749999999999998" footer="0.78749999999999998"/>
  <pageSetup paperSize="9" firstPageNumber="0" orientation="landscape" horizontalDpi="300" verticalDpi="300" r:id="rId1"/>
  <headerFooter>
    <oddHeader>&amp;C&amp;A</oddHeader>
    <oddFooter>&amp;CPagina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EE8A89-E141-4D7E-9C7E-BC6E6DACF1D6}">
  <dimension ref="A1:L48"/>
  <sheetViews>
    <sheetView topLeftCell="A10" zoomScale="93" zoomScaleNormal="93" workbookViewId="0">
      <selection activeCell="F35" sqref="F35"/>
    </sheetView>
  </sheetViews>
  <sheetFormatPr defaultRowHeight="12.75" x14ac:dyDescent="0.2"/>
  <cols>
    <col min="1" max="1" width="8.140625" customWidth="1"/>
    <col min="2" max="2" width="24.5703125" customWidth="1"/>
    <col min="3" max="3" width="15.5703125" customWidth="1"/>
    <col min="4" max="4" width="11.28515625" customWidth="1"/>
    <col min="5" max="5" width="10.42578125" customWidth="1"/>
    <col min="6" max="6" width="11.85546875" customWidth="1"/>
    <col min="7" max="7" width="12.5703125" customWidth="1"/>
    <col min="8" max="8" width="11.28515625" customWidth="1"/>
    <col min="9" max="9" width="10.85546875" hidden="1" customWidth="1"/>
    <col min="10" max="10" width="11.28515625" customWidth="1"/>
    <col min="11" max="11" width="12.7109375" customWidth="1"/>
    <col min="12" max="12" width="12.140625" customWidth="1"/>
    <col min="14" max="1025" width="8.7109375" customWidth="1"/>
  </cols>
  <sheetData>
    <row r="1" spans="1:12" x14ac:dyDescent="0.2">
      <c r="A1" s="17" t="s">
        <v>68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3" spans="1:12" ht="100.5" customHeight="1" x14ac:dyDescent="0.2">
      <c r="A3" s="1" t="s">
        <v>0</v>
      </c>
      <c r="B3" s="1" t="s">
        <v>1</v>
      </c>
      <c r="C3" s="2" t="s">
        <v>3</v>
      </c>
      <c r="D3" s="2" t="s">
        <v>4</v>
      </c>
      <c r="E3" s="1" t="s">
        <v>5</v>
      </c>
      <c r="F3" s="3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5" t="s">
        <v>11</v>
      </c>
      <c r="L3" s="6" t="s">
        <v>12</v>
      </c>
    </row>
    <row r="4" spans="1:12" x14ac:dyDescent="0.2">
      <c r="A4" s="7">
        <v>1</v>
      </c>
      <c r="B4" s="8" t="s">
        <v>13</v>
      </c>
      <c r="C4" s="9">
        <v>6400</v>
      </c>
      <c r="D4" s="9">
        <v>2392.5</v>
      </c>
      <c r="E4" s="9">
        <f>C4+D4</f>
        <v>8792.5</v>
      </c>
      <c r="F4" s="10">
        <f>2574.55+1363.72</f>
        <v>3938.2700000000004</v>
      </c>
      <c r="G4" s="9">
        <v>2700</v>
      </c>
      <c r="H4" s="9">
        <v>640</v>
      </c>
      <c r="I4" s="11"/>
      <c r="J4" s="11"/>
      <c r="K4" s="9">
        <v>3340</v>
      </c>
      <c r="L4" s="9"/>
    </row>
    <row r="5" spans="1:12" x14ac:dyDescent="0.2">
      <c r="A5" s="7">
        <v>2</v>
      </c>
      <c r="B5" s="8" t="s">
        <v>14</v>
      </c>
      <c r="C5" s="9">
        <v>6400</v>
      </c>
      <c r="D5" s="9">
        <v>957</v>
      </c>
      <c r="E5" s="9">
        <f t="shared" ref="E5:E40" si="0">C5+D5</f>
        <v>7357</v>
      </c>
      <c r="F5" s="10">
        <v>3196.24</v>
      </c>
      <c r="G5" s="9">
        <v>2700</v>
      </c>
      <c r="H5" s="9">
        <v>885.6</v>
      </c>
      <c r="I5" s="11"/>
      <c r="J5" s="11"/>
      <c r="K5" s="9">
        <v>3585.6</v>
      </c>
      <c r="L5" s="9"/>
    </row>
    <row r="6" spans="1:12" x14ac:dyDescent="0.2">
      <c r="A6" s="7">
        <v>3</v>
      </c>
      <c r="B6" s="8" t="s">
        <v>15</v>
      </c>
      <c r="C6" s="9">
        <v>3200</v>
      </c>
      <c r="D6" s="9">
        <v>957</v>
      </c>
      <c r="E6" s="9">
        <f t="shared" si="0"/>
        <v>4157</v>
      </c>
      <c r="F6" s="10">
        <v>2037.24</v>
      </c>
      <c r="G6" s="9">
        <v>2700</v>
      </c>
      <c r="H6" s="9">
        <v>576</v>
      </c>
      <c r="I6" s="11"/>
      <c r="J6" s="11"/>
      <c r="K6" s="9">
        <v>3276</v>
      </c>
      <c r="L6" s="9"/>
    </row>
    <row r="7" spans="1:12" x14ac:dyDescent="0.2">
      <c r="A7" s="7">
        <v>4</v>
      </c>
      <c r="B7" s="8" t="s">
        <v>16</v>
      </c>
      <c r="C7" s="9">
        <v>6400</v>
      </c>
      <c r="D7" s="9">
        <v>478.5</v>
      </c>
      <c r="E7" s="9">
        <f t="shared" si="0"/>
        <v>6878.5</v>
      </c>
      <c r="F7" s="10">
        <v>2832.79</v>
      </c>
      <c r="G7" s="9">
        <v>2700</v>
      </c>
      <c r="H7" s="9">
        <v>80</v>
      </c>
      <c r="I7" s="11"/>
      <c r="J7" s="11"/>
      <c r="K7" s="9">
        <v>2780</v>
      </c>
      <c r="L7" s="9"/>
    </row>
    <row r="8" spans="1:12" x14ac:dyDescent="0.2">
      <c r="A8" s="7">
        <v>5</v>
      </c>
      <c r="B8" s="8" t="s">
        <v>17</v>
      </c>
      <c r="C8" s="9">
        <v>6400</v>
      </c>
      <c r="D8" s="9">
        <v>957</v>
      </c>
      <c r="E8" s="9">
        <f t="shared" si="0"/>
        <v>7357</v>
      </c>
      <c r="F8" s="10">
        <v>3210.95</v>
      </c>
      <c r="G8" s="9">
        <v>2700</v>
      </c>
      <c r="H8" s="9">
        <v>597.6</v>
      </c>
      <c r="I8" s="11"/>
      <c r="J8" s="11"/>
      <c r="K8" s="9">
        <v>3297.6</v>
      </c>
      <c r="L8" s="9"/>
    </row>
    <row r="9" spans="1:12" x14ac:dyDescent="0.2">
      <c r="A9" s="7">
        <v>6</v>
      </c>
      <c r="B9" s="8" t="s">
        <v>18</v>
      </c>
      <c r="C9" s="9">
        <v>6400</v>
      </c>
      <c r="D9" s="9">
        <v>1435.5</v>
      </c>
      <c r="E9" s="9">
        <f t="shared" si="0"/>
        <v>7835.5</v>
      </c>
      <c r="F9" s="10">
        <f>2603.84+818.23</f>
        <v>3422.07</v>
      </c>
      <c r="G9" s="9">
        <v>2700</v>
      </c>
      <c r="H9" s="9">
        <v>1176</v>
      </c>
      <c r="I9" s="11"/>
      <c r="J9" s="9"/>
      <c r="K9" s="9">
        <v>3876</v>
      </c>
      <c r="L9" s="9">
        <v>524.57000000000005</v>
      </c>
    </row>
    <row r="10" spans="1:12" x14ac:dyDescent="0.2">
      <c r="A10" s="7">
        <v>7</v>
      </c>
      <c r="B10" s="8" t="s">
        <v>19</v>
      </c>
      <c r="C10" s="9">
        <v>6400</v>
      </c>
      <c r="D10" s="11"/>
      <c r="E10" s="9">
        <f t="shared" si="0"/>
        <v>6400</v>
      </c>
      <c r="F10" s="10">
        <v>2726.72</v>
      </c>
      <c r="G10" s="9">
        <v>2700</v>
      </c>
      <c r="H10" s="9">
        <v>470.40000000000003</v>
      </c>
      <c r="I10" s="12"/>
      <c r="J10" s="9"/>
      <c r="K10" s="9">
        <v>3170.4</v>
      </c>
      <c r="L10" s="9"/>
    </row>
    <row r="11" spans="1:12" x14ac:dyDescent="0.2">
      <c r="A11" s="7">
        <v>8</v>
      </c>
      <c r="B11" s="8" t="s">
        <v>20</v>
      </c>
      <c r="C11" s="9">
        <v>6400</v>
      </c>
      <c r="D11" s="9"/>
      <c r="E11" s="9">
        <f t="shared" si="0"/>
        <v>6400</v>
      </c>
      <c r="F11" s="10">
        <v>2642.47</v>
      </c>
      <c r="G11" s="9">
        <v>2700</v>
      </c>
      <c r="H11" s="9">
        <v>624.80000000000007</v>
      </c>
      <c r="I11" s="11"/>
      <c r="J11" s="9"/>
      <c r="K11" s="9">
        <v>3324.8</v>
      </c>
      <c r="L11" s="9"/>
    </row>
    <row r="12" spans="1:12" x14ac:dyDescent="0.2">
      <c r="A12" s="7">
        <v>9</v>
      </c>
      <c r="B12" s="8" t="s">
        <v>21</v>
      </c>
      <c r="C12" s="9">
        <v>6400</v>
      </c>
      <c r="D12" s="9"/>
      <c r="E12" s="9">
        <f t="shared" si="0"/>
        <v>6400</v>
      </c>
      <c r="F12" s="10">
        <v>2645.03</v>
      </c>
      <c r="G12" s="9">
        <v>2700</v>
      </c>
      <c r="H12" s="9">
        <v>468</v>
      </c>
      <c r="I12" s="13"/>
      <c r="J12" s="9"/>
      <c r="K12" s="9">
        <v>3168</v>
      </c>
      <c r="L12" s="9"/>
    </row>
    <row r="13" spans="1:12" x14ac:dyDescent="0.2">
      <c r="A13" s="7">
        <v>10</v>
      </c>
      <c r="B13" s="8" t="s">
        <v>22</v>
      </c>
      <c r="C13" s="9">
        <v>6400</v>
      </c>
      <c r="E13" s="9">
        <f t="shared" si="0"/>
        <v>6400</v>
      </c>
      <c r="F13" s="10">
        <v>2634.91</v>
      </c>
      <c r="G13" s="9">
        <v>2700</v>
      </c>
      <c r="H13" s="9">
        <v>263.2</v>
      </c>
      <c r="I13" s="11"/>
      <c r="J13" s="9"/>
      <c r="K13" s="9">
        <v>2963.2</v>
      </c>
      <c r="L13" s="9"/>
    </row>
    <row r="14" spans="1:12" x14ac:dyDescent="0.2">
      <c r="A14" s="7">
        <v>11</v>
      </c>
      <c r="B14" s="8" t="s">
        <v>23</v>
      </c>
      <c r="C14" s="9">
        <v>6400</v>
      </c>
      <c r="D14" s="9">
        <v>1435.5</v>
      </c>
      <c r="E14" s="9">
        <f t="shared" si="0"/>
        <v>7835.5</v>
      </c>
      <c r="F14" s="10">
        <f>2926.96+818.23</f>
        <v>3745.19</v>
      </c>
      <c r="G14" s="9">
        <v>2700</v>
      </c>
      <c r="H14" s="9">
        <v>160</v>
      </c>
      <c r="I14" s="12"/>
      <c r="J14" s="9"/>
      <c r="K14" s="9">
        <v>2860</v>
      </c>
      <c r="L14" s="9">
        <v>236.8</v>
      </c>
    </row>
    <row r="15" spans="1:12" x14ac:dyDescent="0.2">
      <c r="A15" s="7">
        <v>12</v>
      </c>
      <c r="B15" s="8" t="s">
        <v>24</v>
      </c>
      <c r="C15" s="9">
        <v>6400</v>
      </c>
      <c r="D15" s="9">
        <v>1435.5</v>
      </c>
      <c r="E15" s="9">
        <f t="shared" si="0"/>
        <v>7835.5</v>
      </c>
      <c r="F15" s="10">
        <f>2737.53+818.23</f>
        <v>3555.76</v>
      </c>
      <c r="G15" s="9">
        <v>2700</v>
      </c>
      <c r="H15" s="9">
        <v>1136</v>
      </c>
      <c r="I15" s="12"/>
      <c r="J15" s="9"/>
      <c r="K15" s="9">
        <v>3836</v>
      </c>
      <c r="L15" s="9"/>
    </row>
    <row r="16" spans="1:12" x14ac:dyDescent="0.2">
      <c r="A16" s="7">
        <v>13</v>
      </c>
      <c r="B16" s="8" t="s">
        <v>25</v>
      </c>
      <c r="C16" s="9">
        <v>6400</v>
      </c>
      <c r="D16" s="11"/>
      <c r="E16" s="9">
        <f t="shared" si="0"/>
        <v>6400</v>
      </c>
      <c r="F16" s="10">
        <v>2732.79</v>
      </c>
      <c r="G16" s="9">
        <v>2700</v>
      </c>
      <c r="H16" s="9">
        <v>304</v>
      </c>
      <c r="I16" s="12"/>
      <c r="J16" s="9">
        <v>-300</v>
      </c>
      <c r="K16" s="9">
        <v>2704</v>
      </c>
      <c r="L16" s="9"/>
    </row>
    <row r="17" spans="1:12" x14ac:dyDescent="0.2">
      <c r="A17" s="7">
        <v>14</v>
      </c>
      <c r="B17" s="8" t="s">
        <v>26</v>
      </c>
      <c r="C17" s="9">
        <v>6400</v>
      </c>
      <c r="D17" s="11">
        <v>478.5</v>
      </c>
      <c r="E17" s="9">
        <f t="shared" si="0"/>
        <v>6878.5</v>
      </c>
      <c r="F17" s="10">
        <v>2384.65</v>
      </c>
      <c r="G17" s="9">
        <v>2700</v>
      </c>
      <c r="H17" s="9">
        <v>320</v>
      </c>
      <c r="I17" s="12"/>
      <c r="J17" s="9"/>
      <c r="K17" s="9">
        <v>3020</v>
      </c>
      <c r="L17" s="9"/>
    </row>
    <row r="18" spans="1:12" x14ac:dyDescent="0.2">
      <c r="A18" s="7">
        <v>15</v>
      </c>
      <c r="B18" s="8" t="s">
        <v>27</v>
      </c>
      <c r="C18" s="9">
        <v>6400</v>
      </c>
      <c r="D18" s="11"/>
      <c r="E18" s="9">
        <f t="shared" si="0"/>
        <v>6400</v>
      </c>
      <c r="F18" s="10">
        <v>2420.86</v>
      </c>
      <c r="G18" s="9">
        <v>2700</v>
      </c>
      <c r="H18" s="9">
        <v>872</v>
      </c>
      <c r="I18" s="12"/>
      <c r="J18" s="9"/>
      <c r="K18" s="9">
        <v>3572</v>
      </c>
      <c r="L18" s="9"/>
    </row>
    <row r="19" spans="1:12" x14ac:dyDescent="0.2">
      <c r="A19" s="7">
        <v>16</v>
      </c>
      <c r="B19" s="8" t="s">
        <v>28</v>
      </c>
      <c r="C19" s="9">
        <v>6400</v>
      </c>
      <c r="D19" s="11"/>
      <c r="E19" s="9">
        <f t="shared" si="0"/>
        <v>6400</v>
      </c>
      <c r="F19" s="10">
        <v>2731.67</v>
      </c>
      <c r="G19" s="9">
        <v>2700</v>
      </c>
      <c r="H19" s="9">
        <v>640</v>
      </c>
      <c r="I19" s="12"/>
      <c r="J19" s="9"/>
      <c r="K19" s="9">
        <v>3340</v>
      </c>
      <c r="L19" s="9"/>
    </row>
    <row r="20" spans="1:12" x14ac:dyDescent="0.2">
      <c r="A20" s="7">
        <v>17</v>
      </c>
      <c r="B20" s="8" t="s">
        <v>29</v>
      </c>
      <c r="C20" s="9">
        <v>6400</v>
      </c>
      <c r="D20" s="9">
        <v>478.5</v>
      </c>
      <c r="E20" s="9">
        <f t="shared" si="0"/>
        <v>6878.5</v>
      </c>
      <c r="F20" s="10">
        <v>3123.98</v>
      </c>
      <c r="G20" s="9">
        <v>2700</v>
      </c>
      <c r="H20" s="9">
        <v>1248</v>
      </c>
      <c r="I20" s="11"/>
      <c r="J20" s="9"/>
      <c r="K20" s="9">
        <v>3948</v>
      </c>
      <c r="L20" s="9"/>
    </row>
    <row r="21" spans="1:12" x14ac:dyDescent="0.2">
      <c r="A21" s="7">
        <v>18</v>
      </c>
      <c r="B21" s="8" t="s">
        <v>30</v>
      </c>
      <c r="C21" s="9">
        <v>6400</v>
      </c>
      <c r="D21" s="9">
        <v>1435.5</v>
      </c>
      <c r="E21" s="9">
        <f t="shared" si="0"/>
        <v>7835.5</v>
      </c>
      <c r="F21" s="10">
        <f>2725.08+818.23</f>
        <v>3543.31</v>
      </c>
      <c r="G21" s="9">
        <v>2700</v>
      </c>
      <c r="H21" s="9">
        <v>473.6</v>
      </c>
      <c r="I21" s="12"/>
      <c r="J21" s="12"/>
      <c r="K21" s="9">
        <v>3173.6</v>
      </c>
      <c r="L21" s="9">
        <v>4409.68</v>
      </c>
    </row>
    <row r="22" spans="1:12" x14ac:dyDescent="0.2">
      <c r="A22" s="7">
        <v>19</v>
      </c>
      <c r="B22" s="8" t="s">
        <v>31</v>
      </c>
      <c r="C22" s="9">
        <v>6400</v>
      </c>
      <c r="D22" s="11"/>
      <c r="E22" s="9">
        <f t="shared" si="0"/>
        <v>6400</v>
      </c>
      <c r="F22" s="10">
        <v>2554.0300000000002</v>
      </c>
      <c r="G22" s="9">
        <v>2700</v>
      </c>
      <c r="H22" s="9">
        <v>550.4</v>
      </c>
      <c r="I22" s="12"/>
      <c r="J22" s="12"/>
      <c r="K22" s="9">
        <v>3250.4</v>
      </c>
      <c r="L22" s="9"/>
    </row>
    <row r="23" spans="1:12" x14ac:dyDescent="0.2">
      <c r="A23" s="7">
        <v>20</v>
      </c>
      <c r="B23" s="8" t="s">
        <v>32</v>
      </c>
      <c r="C23" s="9">
        <v>6400</v>
      </c>
      <c r="D23" s="11"/>
      <c r="E23" s="9">
        <f t="shared" si="0"/>
        <v>6400</v>
      </c>
      <c r="F23" s="10">
        <v>2720.68</v>
      </c>
      <c r="G23" s="9">
        <v>2700</v>
      </c>
      <c r="H23" s="9">
        <v>104</v>
      </c>
      <c r="I23" s="12"/>
      <c r="J23" s="9"/>
      <c r="K23" s="9">
        <v>2804</v>
      </c>
      <c r="L23" s="9"/>
    </row>
    <row r="24" spans="1:12" x14ac:dyDescent="0.2">
      <c r="A24" s="7">
        <v>21</v>
      </c>
      <c r="B24" s="8" t="s">
        <v>33</v>
      </c>
      <c r="C24" s="9">
        <v>6400</v>
      </c>
      <c r="D24" s="9"/>
      <c r="E24" s="9">
        <f t="shared" si="0"/>
        <v>6400</v>
      </c>
      <c r="F24" s="10">
        <v>2455.5300000000002</v>
      </c>
      <c r="G24" s="9">
        <v>2700</v>
      </c>
      <c r="H24" s="9">
        <v>608</v>
      </c>
      <c r="I24" s="11"/>
      <c r="J24" s="11"/>
      <c r="K24" s="9">
        <v>3308</v>
      </c>
      <c r="L24" s="9"/>
    </row>
    <row r="25" spans="1:12" x14ac:dyDescent="0.2">
      <c r="A25" s="7">
        <v>22</v>
      </c>
      <c r="B25" s="8" t="s">
        <v>34</v>
      </c>
      <c r="C25" s="9">
        <v>6400</v>
      </c>
      <c r="D25" s="11">
        <v>957</v>
      </c>
      <c r="E25" s="9">
        <f t="shared" si="0"/>
        <v>7357</v>
      </c>
      <c r="F25" s="10">
        <v>3486.65</v>
      </c>
      <c r="G25" s="9">
        <v>2700</v>
      </c>
      <c r="H25" s="9">
        <v>280.8</v>
      </c>
      <c r="I25" s="12"/>
      <c r="J25" s="12"/>
      <c r="K25" s="9">
        <v>2980.8</v>
      </c>
      <c r="L25" s="9"/>
    </row>
    <row r="26" spans="1:12" x14ac:dyDescent="0.2">
      <c r="A26" s="7">
        <v>23</v>
      </c>
      <c r="B26" s="8" t="s">
        <v>35</v>
      </c>
      <c r="C26" s="9">
        <v>6400</v>
      </c>
      <c r="D26" s="9">
        <v>957</v>
      </c>
      <c r="E26" s="9">
        <f t="shared" si="0"/>
        <v>7357</v>
      </c>
      <c r="F26" s="10">
        <v>3392.62</v>
      </c>
      <c r="G26" s="9">
        <v>2700</v>
      </c>
      <c r="H26" s="9">
        <v>852</v>
      </c>
      <c r="I26" s="11"/>
      <c r="J26" s="11"/>
      <c r="K26" s="9">
        <v>3552</v>
      </c>
      <c r="L26" s="9"/>
    </row>
    <row r="27" spans="1:12" x14ac:dyDescent="0.2">
      <c r="A27" s="7">
        <v>24</v>
      </c>
      <c r="B27" s="8" t="s">
        <v>36</v>
      </c>
      <c r="C27" s="9">
        <v>6400</v>
      </c>
      <c r="D27" s="9"/>
      <c r="E27" s="9">
        <f t="shared" si="0"/>
        <v>6400</v>
      </c>
      <c r="F27" s="10">
        <v>2620.2399999999998</v>
      </c>
      <c r="G27" s="9">
        <v>2700</v>
      </c>
      <c r="H27" s="9">
        <v>524.80000000000007</v>
      </c>
      <c r="I27" s="11"/>
      <c r="J27" s="11"/>
      <c r="K27" s="9">
        <v>3224.8</v>
      </c>
      <c r="L27" s="9"/>
    </row>
    <row r="28" spans="1:12" x14ac:dyDescent="0.2">
      <c r="A28" s="7">
        <v>25</v>
      </c>
      <c r="B28" s="8" t="s">
        <v>37</v>
      </c>
      <c r="C28" s="9">
        <v>6400</v>
      </c>
      <c r="D28" s="9"/>
      <c r="E28" s="9">
        <f t="shared" si="0"/>
        <v>6400</v>
      </c>
      <c r="F28" s="10">
        <v>2840.33</v>
      </c>
      <c r="G28" s="9">
        <v>2700</v>
      </c>
      <c r="H28" s="9">
        <v>486.40000000000003</v>
      </c>
      <c r="I28" s="11"/>
      <c r="J28" s="11">
        <v>-100</v>
      </c>
      <c r="K28" s="9">
        <v>3086.4</v>
      </c>
      <c r="L28" s="9"/>
    </row>
    <row r="29" spans="1:12" x14ac:dyDescent="0.2">
      <c r="A29" s="7">
        <v>26</v>
      </c>
      <c r="B29" s="8" t="s">
        <v>38</v>
      </c>
      <c r="C29" s="9">
        <v>6400</v>
      </c>
      <c r="D29" s="11">
        <v>478.5</v>
      </c>
      <c r="E29" s="9">
        <f t="shared" si="0"/>
        <v>6878.5</v>
      </c>
      <c r="F29" s="10">
        <v>2384.65</v>
      </c>
      <c r="G29" s="9">
        <v>2700</v>
      </c>
      <c r="H29" s="9">
        <v>120</v>
      </c>
      <c r="I29" s="12"/>
      <c r="J29" s="11"/>
      <c r="K29" s="9">
        <v>2820</v>
      </c>
      <c r="L29" s="9"/>
    </row>
    <row r="30" spans="1:12" x14ac:dyDescent="0.2">
      <c r="A30" s="7">
        <v>27</v>
      </c>
      <c r="B30" s="8" t="s">
        <v>39</v>
      </c>
      <c r="C30" s="9">
        <v>6400</v>
      </c>
      <c r="D30" s="9">
        <v>1435.5</v>
      </c>
      <c r="E30" s="9">
        <f t="shared" si="0"/>
        <v>7835.5</v>
      </c>
      <c r="F30" s="10">
        <f>2616+818.23</f>
        <v>3434.23</v>
      </c>
      <c r="G30" s="9">
        <v>2700</v>
      </c>
      <c r="H30" s="9">
        <v>1476</v>
      </c>
      <c r="I30" s="12"/>
      <c r="J30" s="12"/>
      <c r="K30" s="9">
        <v>4176</v>
      </c>
      <c r="L30" s="9">
        <v>321.8</v>
      </c>
    </row>
    <row r="31" spans="1:12" x14ac:dyDescent="0.2">
      <c r="A31" s="7">
        <v>28</v>
      </c>
      <c r="B31" s="8" t="s">
        <v>40</v>
      </c>
      <c r="C31" s="9">
        <v>6400</v>
      </c>
      <c r="D31" s="9">
        <v>2105.4</v>
      </c>
      <c r="E31" s="9">
        <f t="shared" si="0"/>
        <v>8505.4</v>
      </c>
      <c r="F31" s="10">
        <v>3721.94</v>
      </c>
      <c r="G31" s="9">
        <v>2700</v>
      </c>
      <c r="H31" s="9">
        <v>1232</v>
      </c>
      <c r="I31" s="11"/>
      <c r="J31" s="11"/>
      <c r="K31" s="9">
        <v>3932</v>
      </c>
      <c r="L31" s="9"/>
    </row>
    <row r="32" spans="1:12" x14ac:dyDescent="0.2">
      <c r="A32" s="7">
        <v>29</v>
      </c>
      <c r="B32" s="8" t="s">
        <v>41</v>
      </c>
      <c r="C32" s="9">
        <v>6400</v>
      </c>
      <c r="D32" s="11">
        <v>1148.4000000000001</v>
      </c>
      <c r="E32" s="9">
        <f t="shared" si="0"/>
        <v>7548.4</v>
      </c>
      <c r="F32" s="10">
        <v>3243.37</v>
      </c>
      <c r="G32" s="9">
        <v>2700</v>
      </c>
      <c r="H32" s="9">
        <v>550.4</v>
      </c>
      <c r="I32" s="12"/>
      <c r="J32" s="12"/>
      <c r="K32" s="9">
        <v>3250.4</v>
      </c>
      <c r="L32" s="9"/>
    </row>
    <row r="33" spans="1:12" x14ac:dyDescent="0.2">
      <c r="A33" s="7">
        <v>30</v>
      </c>
      <c r="B33" s="8" t="s">
        <v>42</v>
      </c>
      <c r="C33" s="9">
        <v>6400</v>
      </c>
      <c r="D33" s="11"/>
      <c r="E33" s="9">
        <f t="shared" si="0"/>
        <v>6400</v>
      </c>
      <c r="F33" s="10">
        <v>2726.19</v>
      </c>
      <c r="G33" s="9">
        <v>2700</v>
      </c>
      <c r="H33" s="9">
        <v>1171.2</v>
      </c>
      <c r="I33" s="12"/>
      <c r="J33" s="12"/>
      <c r="K33" s="9">
        <v>3871.2</v>
      </c>
      <c r="L33" s="9"/>
    </row>
    <row r="34" spans="1:12" x14ac:dyDescent="0.2">
      <c r="A34" s="7">
        <v>31</v>
      </c>
      <c r="B34" s="8" t="s">
        <v>43</v>
      </c>
      <c r="C34" s="9">
        <v>6400</v>
      </c>
      <c r="D34" s="9"/>
      <c r="E34" s="9">
        <f t="shared" si="0"/>
        <v>6400</v>
      </c>
      <c r="F34" s="10">
        <v>2620.2399999999998</v>
      </c>
      <c r="G34" s="9">
        <v>2700</v>
      </c>
      <c r="H34" s="9">
        <v>332.8</v>
      </c>
      <c r="I34" s="11"/>
      <c r="J34" s="11"/>
      <c r="K34" s="9">
        <v>3032.8</v>
      </c>
      <c r="L34" s="9"/>
    </row>
    <row r="35" spans="1:12" x14ac:dyDescent="0.2">
      <c r="A35" s="7">
        <v>32</v>
      </c>
      <c r="B35" s="8" t="s">
        <v>44</v>
      </c>
      <c r="C35" s="9">
        <v>6400</v>
      </c>
      <c r="D35" s="11">
        <v>1626.9</v>
      </c>
      <c r="E35" s="9">
        <f t="shared" si="0"/>
        <v>8026.9</v>
      </c>
      <c r="F35" s="10">
        <f>2723.04+927.33</f>
        <v>3650.37</v>
      </c>
      <c r="G35" s="9">
        <v>2700</v>
      </c>
      <c r="H35" s="9">
        <v>1080</v>
      </c>
      <c r="I35" s="12"/>
      <c r="J35" s="9"/>
      <c r="K35" s="9">
        <v>3780</v>
      </c>
      <c r="L35" s="9"/>
    </row>
    <row r="36" spans="1:12" x14ac:dyDescent="0.2">
      <c r="A36" s="7">
        <v>33</v>
      </c>
      <c r="B36" s="14" t="s">
        <v>45</v>
      </c>
      <c r="C36" s="9">
        <v>6400</v>
      </c>
      <c r="D36" s="9">
        <v>1148.4000000000001</v>
      </c>
      <c r="E36" s="9">
        <f t="shared" si="0"/>
        <v>7548.4</v>
      </c>
      <c r="F36" s="10">
        <v>3331.87</v>
      </c>
      <c r="G36" s="9">
        <v>2700</v>
      </c>
      <c r="H36" s="9">
        <v>1488</v>
      </c>
      <c r="I36" s="11"/>
      <c r="J36" s="11"/>
      <c r="K36" s="9">
        <v>4188</v>
      </c>
      <c r="L36" s="9"/>
    </row>
    <row r="37" spans="1:12" x14ac:dyDescent="0.2">
      <c r="A37" s="7">
        <v>34</v>
      </c>
      <c r="B37" s="14" t="s">
        <v>46</v>
      </c>
      <c r="C37" s="9">
        <v>6400</v>
      </c>
      <c r="D37" s="9">
        <v>478.5</v>
      </c>
      <c r="E37" s="9">
        <f t="shared" si="0"/>
        <v>6878.5</v>
      </c>
      <c r="F37" s="10">
        <v>2788.55</v>
      </c>
      <c r="G37" s="9">
        <v>2700</v>
      </c>
      <c r="H37" s="9">
        <v>341.6</v>
      </c>
      <c r="I37" s="11"/>
      <c r="J37" s="11"/>
      <c r="K37" s="9">
        <v>3041.6</v>
      </c>
      <c r="L37" s="9"/>
    </row>
    <row r="38" spans="1:12" x14ac:dyDescent="0.2">
      <c r="A38" s="7">
        <v>35</v>
      </c>
      <c r="B38" s="14" t="s">
        <v>47</v>
      </c>
      <c r="C38" s="9">
        <v>6400</v>
      </c>
      <c r="D38" s="13"/>
      <c r="E38" s="9">
        <f t="shared" si="0"/>
        <v>6400</v>
      </c>
      <c r="F38" s="10">
        <v>2606.7800000000002</v>
      </c>
      <c r="G38" s="9">
        <v>2700</v>
      </c>
      <c r="H38" s="9">
        <v>835.2</v>
      </c>
      <c r="I38" s="12"/>
      <c r="J38" s="12"/>
      <c r="K38" s="9">
        <v>3535.2</v>
      </c>
      <c r="L38" s="12"/>
    </row>
    <row r="39" spans="1:12" x14ac:dyDescent="0.2">
      <c r="A39" s="7">
        <v>36</v>
      </c>
      <c r="B39" s="14" t="s">
        <v>48</v>
      </c>
      <c r="C39" s="9">
        <v>6400</v>
      </c>
      <c r="D39" s="11">
        <v>478.5</v>
      </c>
      <c r="E39" s="9">
        <f t="shared" si="0"/>
        <v>6878.5</v>
      </c>
      <c r="F39" s="10">
        <v>2856.49</v>
      </c>
      <c r="G39" s="9">
        <v>2700</v>
      </c>
      <c r="H39" s="9">
        <v>878.40000000000009</v>
      </c>
      <c r="I39" s="12"/>
      <c r="J39" s="12"/>
      <c r="K39" s="9">
        <v>3578.4</v>
      </c>
      <c r="L39" s="12"/>
    </row>
    <row r="40" spans="1:12" x14ac:dyDescent="0.2">
      <c r="A40" s="7">
        <v>37</v>
      </c>
      <c r="B40" s="14" t="s">
        <v>49</v>
      </c>
      <c r="C40" s="9">
        <v>6400</v>
      </c>
      <c r="D40" s="9">
        <v>478.5</v>
      </c>
      <c r="E40" s="9">
        <f t="shared" si="0"/>
        <v>6878.5</v>
      </c>
      <c r="F40" s="10">
        <v>2896.49</v>
      </c>
      <c r="G40" s="9">
        <v>2700</v>
      </c>
      <c r="H40" s="9">
        <v>464.8</v>
      </c>
      <c r="I40" s="11"/>
      <c r="J40" s="11"/>
      <c r="K40" s="9">
        <v>3164.8</v>
      </c>
      <c r="L40" s="9"/>
    </row>
    <row r="41" spans="1:12" x14ac:dyDescent="0.2">
      <c r="D41" s="15"/>
      <c r="E41" s="15"/>
      <c r="F41" s="15"/>
      <c r="H41" s="15"/>
      <c r="I41" s="15"/>
      <c r="J41" s="15"/>
      <c r="K41" s="15"/>
      <c r="L41" s="15"/>
    </row>
    <row r="44" spans="1:12" x14ac:dyDescent="0.2">
      <c r="A44" t="s">
        <v>50</v>
      </c>
      <c r="B44" t="s">
        <v>51</v>
      </c>
    </row>
    <row r="45" spans="1:12" x14ac:dyDescent="0.2">
      <c r="B45" t="s">
        <v>52</v>
      </c>
    </row>
    <row r="46" spans="1:12" x14ac:dyDescent="0.2">
      <c r="B46" t="s">
        <v>53</v>
      </c>
    </row>
    <row r="47" spans="1:12" x14ac:dyDescent="0.2">
      <c r="B47" t="s">
        <v>54</v>
      </c>
    </row>
    <row r="48" spans="1:12" x14ac:dyDescent="0.2">
      <c r="B48" t="s">
        <v>55</v>
      </c>
    </row>
  </sheetData>
  <mergeCells count="1">
    <mergeCell ref="A1:L1"/>
  </mergeCells>
  <pageMargins left="0.78749999999999998" right="0.78749999999999998" top="1.0249999999999999" bottom="1.0249999999999999" header="0.78749999999999998" footer="0.78749999999999998"/>
  <pageSetup paperSize="9" firstPageNumber="0" orientation="landscape" horizontalDpi="300" verticalDpi="300" r:id="rId1"/>
  <headerFooter>
    <oddHeader>&amp;C&amp;A</oddHeader>
    <oddFooter>&amp;CPagina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5B590-6025-46EA-A5FE-D6FDEAEF8060}">
  <dimension ref="A1:L48"/>
  <sheetViews>
    <sheetView tabSelected="1" zoomScale="95" zoomScaleNormal="95" workbookViewId="0">
      <selection activeCell="L16" sqref="L16"/>
    </sheetView>
  </sheetViews>
  <sheetFormatPr defaultRowHeight="12.75" x14ac:dyDescent="0.2"/>
  <cols>
    <col min="1" max="1" width="8.140625" customWidth="1"/>
    <col min="2" max="2" width="24.5703125" customWidth="1"/>
    <col min="3" max="3" width="15.5703125" customWidth="1"/>
    <col min="4" max="4" width="11.28515625" customWidth="1"/>
    <col min="5" max="5" width="10.42578125" customWidth="1"/>
    <col min="6" max="6" width="11.85546875" customWidth="1"/>
    <col min="7" max="7" width="12.5703125" customWidth="1"/>
    <col min="8" max="8" width="11.28515625" customWidth="1"/>
    <col min="9" max="9" width="10.85546875" hidden="1" customWidth="1"/>
    <col min="10" max="10" width="11.28515625" customWidth="1"/>
    <col min="11" max="11" width="12.7109375" customWidth="1"/>
    <col min="12" max="12" width="12.140625" customWidth="1"/>
    <col min="14" max="1025" width="8.7109375" customWidth="1"/>
  </cols>
  <sheetData>
    <row r="1" spans="1:12" x14ac:dyDescent="0.2">
      <c r="A1" s="17" t="s">
        <v>69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3" spans="1:12" ht="100.5" customHeight="1" x14ac:dyDescent="0.2">
      <c r="A3" s="1" t="s">
        <v>0</v>
      </c>
      <c r="B3" s="1" t="s">
        <v>1</v>
      </c>
      <c r="C3" s="2" t="s">
        <v>3</v>
      </c>
      <c r="D3" s="2" t="s">
        <v>4</v>
      </c>
      <c r="E3" s="1" t="s">
        <v>5</v>
      </c>
      <c r="F3" s="3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5" t="s">
        <v>11</v>
      </c>
      <c r="L3" s="6" t="s">
        <v>12</v>
      </c>
    </row>
    <row r="4" spans="1:12" x14ac:dyDescent="0.2">
      <c r="A4" s="7">
        <v>1</v>
      </c>
      <c r="B4" s="8" t="s">
        <v>13</v>
      </c>
      <c r="C4" s="9">
        <v>6400</v>
      </c>
      <c r="D4" s="9">
        <v>2392.5</v>
      </c>
      <c r="E4" s="9">
        <f>C4+D4</f>
        <v>8792.5</v>
      </c>
      <c r="F4" s="10">
        <f>2574.55+1363.72</f>
        <v>3938.2700000000004</v>
      </c>
      <c r="G4" s="9">
        <v>2700</v>
      </c>
      <c r="H4" s="9">
        <v>256</v>
      </c>
      <c r="I4" s="11"/>
      <c r="J4" s="11"/>
      <c r="K4" s="9">
        <v>2956</v>
      </c>
      <c r="L4" s="9"/>
    </row>
    <row r="5" spans="1:12" x14ac:dyDescent="0.2">
      <c r="A5" s="7">
        <v>2</v>
      </c>
      <c r="B5" s="8" t="s">
        <v>14</v>
      </c>
      <c r="C5" s="9">
        <v>6400</v>
      </c>
      <c r="D5" s="9">
        <v>957</v>
      </c>
      <c r="E5" s="9">
        <f t="shared" ref="E5:E40" si="0">C5+D5</f>
        <v>7357</v>
      </c>
      <c r="F5" s="10">
        <v>3196.24</v>
      </c>
      <c r="G5" s="9">
        <v>2700</v>
      </c>
      <c r="H5" s="9">
        <v>196.8</v>
      </c>
      <c r="I5" s="11"/>
      <c r="J5" s="11"/>
      <c r="K5" s="9">
        <v>2896.8</v>
      </c>
      <c r="L5" s="9"/>
    </row>
    <row r="6" spans="1:12" x14ac:dyDescent="0.2">
      <c r="A6" s="7">
        <v>3</v>
      </c>
      <c r="B6" s="8" t="s">
        <v>15</v>
      </c>
      <c r="C6" s="9">
        <v>3200</v>
      </c>
      <c r="D6" s="9">
        <v>957</v>
      </c>
      <c r="E6" s="9">
        <f t="shared" si="0"/>
        <v>4157</v>
      </c>
      <c r="F6" s="10">
        <v>2037.24</v>
      </c>
      <c r="G6" s="9">
        <v>2700</v>
      </c>
      <c r="H6" s="9">
        <v>144</v>
      </c>
      <c r="I6" s="11"/>
      <c r="J6" s="11"/>
      <c r="K6" s="9">
        <v>2844</v>
      </c>
      <c r="L6" s="9"/>
    </row>
    <row r="7" spans="1:12" x14ac:dyDescent="0.2">
      <c r="A7" s="7">
        <v>4</v>
      </c>
      <c r="B7" s="8" t="s">
        <v>16</v>
      </c>
      <c r="C7" s="9">
        <v>6400</v>
      </c>
      <c r="D7" s="9">
        <v>478.5</v>
      </c>
      <c r="E7" s="9">
        <f t="shared" si="0"/>
        <v>6878.5</v>
      </c>
      <c r="F7" s="10">
        <v>2832.79</v>
      </c>
      <c r="G7" s="9">
        <v>2700</v>
      </c>
      <c r="H7" s="9">
        <v>24</v>
      </c>
      <c r="I7" s="11"/>
      <c r="J7" s="11"/>
      <c r="K7" s="9">
        <v>2724</v>
      </c>
      <c r="L7" s="9"/>
    </row>
    <row r="8" spans="1:12" x14ac:dyDescent="0.2">
      <c r="A8" s="7">
        <v>5</v>
      </c>
      <c r="B8" s="8" t="s">
        <v>17</v>
      </c>
      <c r="C8" s="9">
        <v>6400</v>
      </c>
      <c r="D8" s="9">
        <v>957</v>
      </c>
      <c r="E8" s="9">
        <f t="shared" si="0"/>
        <v>7357</v>
      </c>
      <c r="F8" s="10">
        <v>3210.95</v>
      </c>
      <c r="G8" s="9">
        <v>2700</v>
      </c>
      <c r="H8" s="9">
        <v>265.60000000000002</v>
      </c>
      <c r="I8" s="11"/>
      <c r="J8" s="11"/>
      <c r="K8" s="9">
        <v>2965.6</v>
      </c>
      <c r="L8" s="9"/>
    </row>
    <row r="9" spans="1:12" x14ac:dyDescent="0.2">
      <c r="A9" s="7">
        <v>6</v>
      </c>
      <c r="B9" s="8" t="s">
        <v>18</v>
      </c>
      <c r="C9" s="9">
        <v>6400</v>
      </c>
      <c r="D9" s="9">
        <v>1435.5</v>
      </c>
      <c r="E9" s="9">
        <f t="shared" si="0"/>
        <v>7835.5</v>
      </c>
      <c r="F9" s="10">
        <f>2603.84+818.23</f>
        <v>3422.07</v>
      </c>
      <c r="G9" s="9">
        <v>2700</v>
      </c>
      <c r="H9" s="9">
        <v>784</v>
      </c>
      <c r="I9" s="11"/>
      <c r="J9" s="9"/>
      <c r="K9" s="9">
        <v>3484</v>
      </c>
      <c r="L9" s="9"/>
    </row>
    <row r="10" spans="1:12" x14ac:dyDescent="0.2">
      <c r="A10" s="7">
        <v>7</v>
      </c>
      <c r="B10" s="8" t="s">
        <v>19</v>
      </c>
      <c r="C10" s="9">
        <v>6400</v>
      </c>
      <c r="D10" s="11"/>
      <c r="E10" s="9">
        <f t="shared" si="0"/>
        <v>6400</v>
      </c>
      <c r="F10" s="10">
        <v>2726.72</v>
      </c>
      <c r="G10" s="9">
        <v>2700</v>
      </c>
      <c r="H10" s="9">
        <v>78.400000000000006</v>
      </c>
      <c r="I10" s="12"/>
      <c r="J10" s="9"/>
      <c r="K10" s="9">
        <v>2778.4</v>
      </c>
      <c r="L10" s="9"/>
    </row>
    <row r="11" spans="1:12" x14ac:dyDescent="0.2">
      <c r="A11" s="7">
        <v>8</v>
      </c>
      <c r="B11" s="8" t="s">
        <v>20</v>
      </c>
      <c r="C11" s="9">
        <v>6400</v>
      </c>
      <c r="D11" s="9"/>
      <c r="E11" s="9">
        <f t="shared" si="0"/>
        <v>6400</v>
      </c>
      <c r="F11" s="10">
        <v>2642.47</v>
      </c>
      <c r="G11" s="9">
        <v>2700</v>
      </c>
      <c r="H11" s="9">
        <v>113.60000000000001</v>
      </c>
      <c r="I11" s="11"/>
      <c r="J11" s="9"/>
      <c r="K11" s="9">
        <v>2813.6</v>
      </c>
      <c r="L11" s="9"/>
    </row>
    <row r="12" spans="1:12" x14ac:dyDescent="0.2">
      <c r="A12" s="7">
        <v>9</v>
      </c>
      <c r="B12" s="8" t="s">
        <v>21</v>
      </c>
      <c r="C12" s="9">
        <v>6400</v>
      </c>
      <c r="D12" s="9"/>
      <c r="E12" s="9">
        <f t="shared" si="0"/>
        <v>6400</v>
      </c>
      <c r="F12" s="10">
        <v>2645.03</v>
      </c>
      <c r="G12" s="9">
        <v>2700</v>
      </c>
      <c r="H12" s="9">
        <v>104</v>
      </c>
      <c r="I12" s="13"/>
      <c r="J12" s="9"/>
      <c r="K12" s="9">
        <v>2804</v>
      </c>
      <c r="L12" s="9"/>
    </row>
    <row r="13" spans="1:12" x14ac:dyDescent="0.2">
      <c r="A13" s="7">
        <v>10</v>
      </c>
      <c r="B13" s="8" t="s">
        <v>22</v>
      </c>
      <c r="C13" s="9">
        <v>6400</v>
      </c>
      <c r="E13" s="9">
        <f t="shared" si="0"/>
        <v>6400</v>
      </c>
      <c r="F13" s="10">
        <v>2634.91</v>
      </c>
      <c r="G13" s="9">
        <v>2700</v>
      </c>
      <c r="H13" s="9">
        <v>37.6</v>
      </c>
      <c r="I13" s="11"/>
      <c r="J13" s="9"/>
      <c r="K13" s="9">
        <v>2737.6</v>
      </c>
      <c r="L13" s="9"/>
    </row>
    <row r="14" spans="1:12" x14ac:dyDescent="0.2">
      <c r="A14" s="7">
        <v>11</v>
      </c>
      <c r="B14" s="8" t="s">
        <v>23</v>
      </c>
      <c r="C14" s="9">
        <v>6400</v>
      </c>
      <c r="D14" s="9">
        <v>1435.5</v>
      </c>
      <c r="E14" s="9">
        <f t="shared" si="0"/>
        <v>7835.5</v>
      </c>
      <c r="F14" s="10">
        <f>2926.96+818.23</f>
        <v>3745.19</v>
      </c>
      <c r="G14" s="9">
        <v>2700</v>
      </c>
      <c r="H14" s="9">
        <v>72</v>
      </c>
      <c r="I14" s="12"/>
      <c r="J14" s="9"/>
      <c r="K14" s="9">
        <v>2772</v>
      </c>
      <c r="L14" s="9"/>
    </row>
    <row r="15" spans="1:12" x14ac:dyDescent="0.2">
      <c r="A15" s="7">
        <v>12</v>
      </c>
      <c r="B15" s="8" t="s">
        <v>24</v>
      </c>
      <c r="C15" s="9">
        <v>6400</v>
      </c>
      <c r="D15" s="9">
        <v>1435.5</v>
      </c>
      <c r="E15" s="9">
        <f t="shared" si="0"/>
        <v>7835.5</v>
      </c>
      <c r="F15" s="10">
        <f>2737.53+818.23</f>
        <v>3555.76</v>
      </c>
      <c r="G15" s="9">
        <v>2700</v>
      </c>
      <c r="H15" s="9">
        <v>397.6</v>
      </c>
      <c r="I15" s="12"/>
      <c r="J15" s="9"/>
      <c r="K15" s="9">
        <v>3097.6</v>
      </c>
      <c r="L15" s="9">
        <v>346.3</v>
      </c>
    </row>
    <row r="16" spans="1:12" x14ac:dyDescent="0.2">
      <c r="A16" s="7">
        <v>13</v>
      </c>
      <c r="B16" s="8" t="s">
        <v>25</v>
      </c>
      <c r="C16" s="9">
        <v>6400</v>
      </c>
      <c r="D16" s="11"/>
      <c r="E16" s="9">
        <f t="shared" si="0"/>
        <v>6400</v>
      </c>
      <c r="F16" s="10">
        <v>2732.79</v>
      </c>
      <c r="G16" s="9">
        <v>2700</v>
      </c>
      <c r="H16" s="9">
        <v>60.800000000000004</v>
      </c>
      <c r="I16" s="12"/>
      <c r="J16" s="9"/>
      <c r="K16" s="9">
        <v>2760.8</v>
      </c>
      <c r="L16" s="9"/>
    </row>
    <row r="17" spans="1:12" x14ac:dyDescent="0.2">
      <c r="A17" s="7">
        <v>14</v>
      </c>
      <c r="B17" s="8" t="s">
        <v>26</v>
      </c>
      <c r="C17" s="9">
        <v>6400</v>
      </c>
      <c r="D17" s="11">
        <v>478.5</v>
      </c>
      <c r="E17" s="9">
        <f t="shared" si="0"/>
        <v>6878.5</v>
      </c>
      <c r="F17" s="10">
        <v>2384.65</v>
      </c>
      <c r="G17" s="9">
        <v>2700</v>
      </c>
      <c r="H17" s="9">
        <v>48</v>
      </c>
      <c r="I17" s="12"/>
      <c r="J17" s="9"/>
      <c r="K17" s="9">
        <v>2748</v>
      </c>
      <c r="L17" s="9"/>
    </row>
    <row r="18" spans="1:12" x14ac:dyDescent="0.2">
      <c r="A18" s="7">
        <v>15</v>
      </c>
      <c r="B18" s="8" t="s">
        <v>27</v>
      </c>
      <c r="C18" s="9">
        <v>6400</v>
      </c>
      <c r="D18" s="11"/>
      <c r="E18" s="9">
        <f t="shared" si="0"/>
        <v>6400</v>
      </c>
      <c r="F18" s="10">
        <v>2420.86</v>
      </c>
      <c r="G18" s="9">
        <v>2700</v>
      </c>
      <c r="H18" s="9">
        <v>348.8</v>
      </c>
      <c r="I18" s="12"/>
      <c r="J18" s="9"/>
      <c r="K18" s="9">
        <v>3048.8</v>
      </c>
      <c r="L18" s="9">
        <v>147.38999999999999</v>
      </c>
    </row>
    <row r="19" spans="1:12" x14ac:dyDescent="0.2">
      <c r="A19" s="7">
        <v>16</v>
      </c>
      <c r="B19" s="8" t="s">
        <v>28</v>
      </c>
      <c r="C19" s="9">
        <v>6400</v>
      </c>
      <c r="D19" s="11"/>
      <c r="E19" s="9">
        <f t="shared" si="0"/>
        <v>6400</v>
      </c>
      <c r="F19" s="10">
        <v>2731.67</v>
      </c>
      <c r="G19" s="9">
        <v>2700</v>
      </c>
      <c r="H19" s="9">
        <v>320</v>
      </c>
      <c r="I19" s="12"/>
      <c r="J19" s="9"/>
      <c r="K19" s="9">
        <v>3020</v>
      </c>
      <c r="L19" s="9"/>
    </row>
    <row r="20" spans="1:12" x14ac:dyDescent="0.2">
      <c r="A20" s="7">
        <v>17</v>
      </c>
      <c r="B20" s="8" t="s">
        <v>29</v>
      </c>
      <c r="C20" s="9">
        <v>6400</v>
      </c>
      <c r="D20" s="9">
        <v>478.5</v>
      </c>
      <c r="E20" s="9">
        <f t="shared" si="0"/>
        <v>6878.5</v>
      </c>
      <c r="F20" s="10">
        <v>3123.98</v>
      </c>
      <c r="G20" s="9">
        <v>2700</v>
      </c>
      <c r="H20" s="9">
        <v>998.40000000000009</v>
      </c>
      <c r="I20" s="11"/>
      <c r="J20" s="9"/>
      <c r="K20" s="9">
        <v>3698.4</v>
      </c>
      <c r="L20" s="9"/>
    </row>
    <row r="21" spans="1:12" x14ac:dyDescent="0.2">
      <c r="A21" s="7">
        <v>18</v>
      </c>
      <c r="B21" s="8" t="s">
        <v>30</v>
      </c>
      <c r="C21" s="9">
        <v>6400</v>
      </c>
      <c r="D21" s="9">
        <v>1435.5</v>
      </c>
      <c r="E21" s="9">
        <f t="shared" si="0"/>
        <v>7835.5</v>
      </c>
      <c r="F21" s="10">
        <f>2725.08+818.23</f>
        <v>3543.31</v>
      </c>
      <c r="G21" s="9">
        <v>2700</v>
      </c>
      <c r="H21" s="9">
        <v>473.6</v>
      </c>
      <c r="I21" s="12"/>
      <c r="J21" s="12"/>
      <c r="K21" s="9">
        <v>3173.6</v>
      </c>
      <c r="L21" s="9"/>
    </row>
    <row r="22" spans="1:12" x14ac:dyDescent="0.2">
      <c r="A22" s="7">
        <v>19</v>
      </c>
      <c r="B22" s="8" t="s">
        <v>31</v>
      </c>
      <c r="C22" s="9">
        <v>6400</v>
      </c>
      <c r="D22" s="11"/>
      <c r="E22" s="9">
        <f t="shared" si="0"/>
        <v>6400</v>
      </c>
      <c r="F22" s="10">
        <v>2554.0300000000002</v>
      </c>
      <c r="G22" s="9">
        <v>2700</v>
      </c>
      <c r="H22" s="9">
        <v>344</v>
      </c>
      <c r="I22" s="12"/>
      <c r="J22" s="12"/>
      <c r="K22" s="9">
        <v>3044</v>
      </c>
      <c r="L22" s="9">
        <v>6951.69</v>
      </c>
    </row>
    <row r="23" spans="1:12" x14ac:dyDescent="0.2">
      <c r="A23" s="7">
        <v>20</v>
      </c>
      <c r="B23" s="8" t="s">
        <v>32</v>
      </c>
      <c r="C23" s="9">
        <v>6400</v>
      </c>
      <c r="D23" s="11"/>
      <c r="E23" s="9">
        <f t="shared" si="0"/>
        <v>6400</v>
      </c>
      <c r="F23" s="10">
        <v>2720.68</v>
      </c>
      <c r="G23" s="9">
        <v>2700</v>
      </c>
      <c r="H23" s="9">
        <v>24</v>
      </c>
      <c r="I23" s="12"/>
      <c r="J23" s="9">
        <v>-300</v>
      </c>
      <c r="K23" s="9">
        <v>2424</v>
      </c>
      <c r="L23" s="9"/>
    </row>
    <row r="24" spans="1:12" x14ac:dyDescent="0.2">
      <c r="A24" s="7">
        <v>21</v>
      </c>
      <c r="B24" s="8" t="s">
        <v>33</v>
      </c>
      <c r="C24" s="9">
        <v>6400</v>
      </c>
      <c r="D24" s="9"/>
      <c r="E24" s="9">
        <f t="shared" si="0"/>
        <v>6400</v>
      </c>
      <c r="F24" s="10">
        <v>2455.5300000000002</v>
      </c>
      <c r="G24" s="9">
        <v>2700</v>
      </c>
      <c r="H24" s="9">
        <v>486.40000000000003</v>
      </c>
      <c r="I24" s="11"/>
      <c r="J24" s="11"/>
      <c r="K24" s="9">
        <v>3186.4</v>
      </c>
      <c r="L24" s="9"/>
    </row>
    <row r="25" spans="1:12" x14ac:dyDescent="0.2">
      <c r="A25" s="7">
        <v>22</v>
      </c>
      <c r="B25" s="8" t="s">
        <v>34</v>
      </c>
      <c r="C25" s="9">
        <v>6400</v>
      </c>
      <c r="D25" s="11">
        <v>957</v>
      </c>
      <c r="E25" s="9">
        <f t="shared" si="0"/>
        <v>7357</v>
      </c>
      <c r="F25" s="10">
        <v>3486.65</v>
      </c>
      <c r="G25" s="9">
        <v>2700</v>
      </c>
      <c r="H25" s="9">
        <v>31.200000000000003</v>
      </c>
      <c r="I25" s="12"/>
      <c r="J25" s="12"/>
      <c r="K25" s="9">
        <v>2731.2</v>
      </c>
      <c r="L25" s="9"/>
    </row>
    <row r="26" spans="1:12" x14ac:dyDescent="0.2">
      <c r="A26" s="7">
        <v>23</v>
      </c>
      <c r="B26" s="8" t="s">
        <v>35</v>
      </c>
      <c r="C26" s="9">
        <v>6400</v>
      </c>
      <c r="D26" s="9">
        <v>957</v>
      </c>
      <c r="E26" s="9">
        <f t="shared" si="0"/>
        <v>7357</v>
      </c>
      <c r="F26" s="10">
        <v>3392.62</v>
      </c>
      <c r="G26" s="9">
        <v>2700</v>
      </c>
      <c r="H26" s="9">
        <v>227.20000000000002</v>
      </c>
      <c r="I26" s="11"/>
      <c r="J26" s="11"/>
      <c r="K26" s="9">
        <v>2927.2</v>
      </c>
      <c r="L26" s="9"/>
    </row>
    <row r="27" spans="1:12" x14ac:dyDescent="0.2">
      <c r="A27" s="7">
        <v>24</v>
      </c>
      <c r="B27" s="8" t="s">
        <v>36</v>
      </c>
      <c r="C27" s="9">
        <v>6400</v>
      </c>
      <c r="D27" s="9"/>
      <c r="E27" s="9">
        <f t="shared" si="0"/>
        <v>6400</v>
      </c>
      <c r="F27" s="10">
        <v>2620.2399999999998</v>
      </c>
      <c r="G27" s="9">
        <v>2700</v>
      </c>
      <c r="H27" s="9">
        <v>196.8</v>
      </c>
      <c r="I27" s="11"/>
      <c r="J27" s="11"/>
      <c r="K27" s="9">
        <v>2896.8</v>
      </c>
      <c r="L27" s="9"/>
    </row>
    <row r="28" spans="1:12" x14ac:dyDescent="0.2">
      <c r="A28" s="7">
        <v>25</v>
      </c>
      <c r="B28" s="8" t="s">
        <v>37</v>
      </c>
      <c r="C28" s="9">
        <v>6400</v>
      </c>
      <c r="D28" s="9"/>
      <c r="E28" s="9">
        <f t="shared" si="0"/>
        <v>6400</v>
      </c>
      <c r="F28" s="10">
        <v>2840.33</v>
      </c>
      <c r="G28" s="9">
        <v>2700</v>
      </c>
      <c r="H28" s="9">
        <v>152</v>
      </c>
      <c r="I28" s="11"/>
      <c r="J28" s="11"/>
      <c r="K28" s="9">
        <v>2852</v>
      </c>
      <c r="L28" s="9"/>
    </row>
    <row r="29" spans="1:12" x14ac:dyDescent="0.2">
      <c r="A29" s="7">
        <v>26</v>
      </c>
      <c r="B29" s="8" t="s">
        <v>38</v>
      </c>
      <c r="C29" s="9">
        <v>6400</v>
      </c>
      <c r="D29" s="11">
        <v>478.5</v>
      </c>
      <c r="E29" s="9">
        <f t="shared" si="0"/>
        <v>6878.5</v>
      </c>
      <c r="F29" s="10">
        <v>2384.65</v>
      </c>
      <c r="G29" s="9">
        <v>2700</v>
      </c>
      <c r="H29" s="9">
        <v>8</v>
      </c>
      <c r="I29" s="12"/>
      <c r="J29" s="11"/>
      <c r="K29" s="9">
        <v>2708</v>
      </c>
      <c r="L29" s="9"/>
    </row>
    <row r="30" spans="1:12" x14ac:dyDescent="0.2">
      <c r="A30" s="7">
        <v>27</v>
      </c>
      <c r="B30" s="8" t="s">
        <v>39</v>
      </c>
      <c r="C30" s="9">
        <v>6400</v>
      </c>
      <c r="D30" s="9">
        <v>1435.5</v>
      </c>
      <c r="E30" s="9">
        <f t="shared" si="0"/>
        <v>7835.5</v>
      </c>
      <c r="F30" s="10">
        <f>2616+818.23</f>
        <v>3434.23</v>
      </c>
      <c r="G30" s="9">
        <v>2700</v>
      </c>
      <c r="H30" s="9">
        <v>492</v>
      </c>
      <c r="I30" s="12"/>
      <c r="J30" s="12"/>
      <c r="K30" s="9">
        <v>3192</v>
      </c>
      <c r="L30" s="9"/>
    </row>
    <row r="31" spans="1:12" x14ac:dyDescent="0.2">
      <c r="A31" s="7">
        <v>28</v>
      </c>
      <c r="B31" s="8" t="s">
        <v>40</v>
      </c>
      <c r="C31" s="9">
        <v>6400</v>
      </c>
      <c r="D31" s="9">
        <v>2105.4</v>
      </c>
      <c r="E31" s="9">
        <f t="shared" si="0"/>
        <v>8505.4</v>
      </c>
      <c r="F31" s="10">
        <v>3721.94</v>
      </c>
      <c r="G31" s="9">
        <v>2700</v>
      </c>
      <c r="H31" s="9">
        <v>176</v>
      </c>
      <c r="I31" s="11"/>
      <c r="J31" s="11"/>
      <c r="K31" s="9">
        <v>2876</v>
      </c>
      <c r="L31" s="9"/>
    </row>
    <row r="32" spans="1:12" x14ac:dyDescent="0.2">
      <c r="A32" s="7">
        <v>29</v>
      </c>
      <c r="B32" s="8" t="s">
        <v>41</v>
      </c>
      <c r="C32" s="9">
        <v>6400</v>
      </c>
      <c r="D32" s="11">
        <v>1148.4000000000001</v>
      </c>
      <c r="E32" s="9">
        <f t="shared" si="0"/>
        <v>7548.4</v>
      </c>
      <c r="F32" s="10">
        <v>3243.37</v>
      </c>
      <c r="G32" s="9">
        <v>2700</v>
      </c>
      <c r="H32" s="9">
        <v>0</v>
      </c>
      <c r="I32" s="12"/>
      <c r="J32" s="9">
        <v>-400</v>
      </c>
      <c r="K32" s="9">
        <v>2300</v>
      </c>
      <c r="L32" s="9"/>
    </row>
    <row r="33" spans="1:12" x14ac:dyDescent="0.2">
      <c r="A33" s="7">
        <v>30</v>
      </c>
      <c r="B33" s="8" t="s">
        <v>42</v>
      </c>
      <c r="C33" s="9">
        <v>6400</v>
      </c>
      <c r="D33" s="11"/>
      <c r="E33" s="9">
        <f t="shared" si="0"/>
        <v>6400</v>
      </c>
      <c r="F33" s="10">
        <v>2726.19</v>
      </c>
      <c r="G33" s="9">
        <v>2700</v>
      </c>
      <c r="H33" s="9">
        <v>195.20000000000002</v>
      </c>
      <c r="I33" s="12"/>
      <c r="J33" s="12"/>
      <c r="K33" s="9">
        <v>2895.2</v>
      </c>
      <c r="L33" s="9"/>
    </row>
    <row r="34" spans="1:12" x14ac:dyDescent="0.2">
      <c r="A34" s="7">
        <v>31</v>
      </c>
      <c r="B34" s="8" t="s">
        <v>43</v>
      </c>
      <c r="C34" s="9">
        <v>6400</v>
      </c>
      <c r="D34" s="9"/>
      <c r="E34" s="9">
        <f t="shared" si="0"/>
        <v>6400</v>
      </c>
      <c r="F34" s="10">
        <v>2620.2399999999998</v>
      </c>
      <c r="G34" s="9">
        <v>2700</v>
      </c>
      <c r="H34" s="9">
        <v>124.80000000000001</v>
      </c>
      <c r="I34" s="11"/>
      <c r="J34" s="11">
        <v>-100</v>
      </c>
      <c r="K34" s="9">
        <v>2724.8</v>
      </c>
      <c r="L34" s="9"/>
    </row>
    <row r="35" spans="1:12" x14ac:dyDescent="0.2">
      <c r="A35" s="7">
        <v>32</v>
      </c>
      <c r="B35" s="8" t="s">
        <v>44</v>
      </c>
      <c r="C35" s="9">
        <v>6400</v>
      </c>
      <c r="D35" s="11">
        <v>1626.9</v>
      </c>
      <c r="E35" s="9">
        <f t="shared" si="0"/>
        <v>8026.9</v>
      </c>
      <c r="F35" s="10">
        <f>2723.04+927.33</f>
        <v>3650.37</v>
      </c>
      <c r="G35" s="9">
        <v>2700</v>
      </c>
      <c r="H35" s="9">
        <v>360</v>
      </c>
      <c r="I35" s="12"/>
      <c r="J35" s="9"/>
      <c r="K35" s="9">
        <v>3060</v>
      </c>
      <c r="L35" s="9"/>
    </row>
    <row r="36" spans="1:12" x14ac:dyDescent="0.2">
      <c r="A36" s="7">
        <v>33</v>
      </c>
      <c r="B36" s="14" t="s">
        <v>45</v>
      </c>
      <c r="C36" s="9">
        <v>6400</v>
      </c>
      <c r="D36" s="9">
        <v>1148.4000000000001</v>
      </c>
      <c r="E36" s="9">
        <f t="shared" si="0"/>
        <v>7548.4</v>
      </c>
      <c r="F36" s="10">
        <v>3331.87</v>
      </c>
      <c r="G36" s="9">
        <v>2700</v>
      </c>
      <c r="H36" s="9">
        <v>1190.4000000000001</v>
      </c>
      <c r="I36" s="11"/>
      <c r="J36" s="11"/>
      <c r="K36" s="9">
        <v>3890.4</v>
      </c>
      <c r="L36" s="9"/>
    </row>
    <row r="37" spans="1:12" x14ac:dyDescent="0.2">
      <c r="A37" s="7">
        <v>34</v>
      </c>
      <c r="B37" s="14" t="s">
        <v>46</v>
      </c>
      <c r="C37" s="9">
        <v>6400</v>
      </c>
      <c r="D37" s="9">
        <v>478.5</v>
      </c>
      <c r="E37" s="9">
        <f t="shared" si="0"/>
        <v>6878.5</v>
      </c>
      <c r="F37" s="10">
        <v>2721.55</v>
      </c>
      <c r="G37" s="9">
        <v>2700</v>
      </c>
      <c r="H37" s="9">
        <v>48.800000000000004</v>
      </c>
      <c r="I37" s="11"/>
      <c r="J37" s="11"/>
      <c r="K37" s="9">
        <v>2748.8</v>
      </c>
      <c r="L37" s="9"/>
    </row>
    <row r="38" spans="1:12" x14ac:dyDescent="0.2">
      <c r="A38" s="7">
        <v>35</v>
      </c>
      <c r="B38" s="14" t="s">
        <v>47</v>
      </c>
      <c r="C38" s="9">
        <v>6400</v>
      </c>
      <c r="D38" s="13"/>
      <c r="E38" s="9">
        <f t="shared" si="0"/>
        <v>6400</v>
      </c>
      <c r="F38" s="10">
        <v>2606.7800000000002</v>
      </c>
      <c r="G38" s="9">
        <v>2700</v>
      </c>
      <c r="H38" s="9">
        <v>139.20000000000002</v>
      </c>
      <c r="I38" s="12"/>
      <c r="J38" s="12"/>
      <c r="K38" s="9">
        <v>2839.2</v>
      </c>
      <c r="L38" s="12"/>
    </row>
    <row r="39" spans="1:12" x14ac:dyDescent="0.2">
      <c r="A39" s="7">
        <v>36</v>
      </c>
      <c r="B39" s="14" t="s">
        <v>48</v>
      </c>
      <c r="C39" s="9">
        <v>6400</v>
      </c>
      <c r="D39" s="11">
        <v>478.5</v>
      </c>
      <c r="E39" s="9">
        <f t="shared" si="0"/>
        <v>6878.5</v>
      </c>
      <c r="F39" s="10">
        <v>2856.49</v>
      </c>
      <c r="G39" s="9">
        <v>2700</v>
      </c>
      <c r="H39" s="9">
        <v>585.6</v>
      </c>
      <c r="I39" s="12"/>
      <c r="J39" s="12"/>
      <c r="K39" s="9">
        <v>3285.6</v>
      </c>
      <c r="L39" s="12"/>
    </row>
    <row r="40" spans="1:12" x14ac:dyDescent="0.2">
      <c r="A40" s="7">
        <v>37</v>
      </c>
      <c r="B40" s="14" t="s">
        <v>49</v>
      </c>
      <c r="C40" s="9">
        <v>6400</v>
      </c>
      <c r="D40" s="9">
        <v>478.5</v>
      </c>
      <c r="E40" s="9">
        <f t="shared" si="0"/>
        <v>6878.5</v>
      </c>
      <c r="F40" s="10">
        <v>2896.49</v>
      </c>
      <c r="G40" s="9">
        <v>2700</v>
      </c>
      <c r="H40" s="9">
        <v>132.80000000000001</v>
      </c>
      <c r="I40" s="11"/>
      <c r="J40" s="11"/>
      <c r="K40" s="9">
        <v>2832.8</v>
      </c>
      <c r="L40" s="9"/>
    </row>
    <row r="41" spans="1:12" x14ac:dyDescent="0.2">
      <c r="D41" s="15"/>
      <c r="E41" s="15"/>
      <c r="F41" s="15"/>
      <c r="H41" s="15"/>
      <c r="I41" s="15"/>
      <c r="J41" s="15"/>
      <c r="K41" s="15"/>
      <c r="L41" s="15"/>
    </row>
    <row r="44" spans="1:12" x14ac:dyDescent="0.2">
      <c r="A44" t="s">
        <v>50</v>
      </c>
      <c r="B44" t="s">
        <v>51</v>
      </c>
    </row>
    <row r="45" spans="1:12" x14ac:dyDescent="0.2">
      <c r="B45" t="s">
        <v>52</v>
      </c>
    </row>
    <row r="46" spans="1:12" x14ac:dyDescent="0.2">
      <c r="B46" t="s">
        <v>53</v>
      </c>
    </row>
    <row r="47" spans="1:12" x14ac:dyDescent="0.2">
      <c r="B47" t="s">
        <v>54</v>
      </c>
    </row>
    <row r="48" spans="1:12" x14ac:dyDescent="0.2">
      <c r="B48" t="s">
        <v>55</v>
      </c>
    </row>
  </sheetData>
  <mergeCells count="1">
    <mergeCell ref="A1:L1"/>
  </mergeCells>
  <pageMargins left="0.78749999999999998" right="0.78749999999999998" top="1.0249999999999999" bottom="1.0249999999999999" header="0.78749999999999998" footer="0.78749999999999998"/>
  <pageSetup paperSize="9" firstPageNumber="0" orientation="landscape" horizontalDpi="300" verticalDpi="300" r:id="rId1"/>
  <headerFooter>
    <oddHeader>&amp;C&amp;A</oddHeader>
    <oddFooter>&amp;CPagina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9</vt:i4>
      </vt:variant>
    </vt:vector>
  </HeadingPairs>
  <TitlesOfParts>
    <vt:vector size="9" baseType="lpstr">
      <vt:lpstr>Gennaio 2026</vt:lpstr>
      <vt:lpstr>Febbraio 2026</vt:lpstr>
      <vt:lpstr>Marzo 2026</vt:lpstr>
      <vt:lpstr>Aprile 2026</vt:lpstr>
      <vt:lpstr>Maggio 2026</vt:lpstr>
      <vt:lpstr>Giugno 2026</vt:lpstr>
      <vt:lpstr>Luglio 2026</vt:lpstr>
      <vt:lpstr>Agosto 2026</vt:lpstr>
      <vt:lpstr>Settembre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Giuseppina Di Felice</dc:creator>
  <cp:lastModifiedBy>Giuseppina Di Felice</cp:lastModifiedBy>
  <dcterms:created xsi:type="dcterms:W3CDTF">2026-01-27T10:01:52Z</dcterms:created>
  <dcterms:modified xsi:type="dcterms:W3CDTF">2026-09-28T08:06:42Z</dcterms:modified>
</cp:coreProperties>
</file>