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3905"/>
  </bookViews>
  <sheets>
    <sheet name="Foglio1" sheetId="1" r:id="rId1"/>
  </sheets>
  <externalReferences>
    <externalReference r:id="rId2"/>
  </externalReferences>
  <calcPr calcId="114210"/>
</workbook>
</file>

<file path=xl/calcChain.xml><?xml version="1.0" encoding="utf-8"?>
<calcChain xmlns="http://schemas.openxmlformats.org/spreadsheetml/2006/main">
  <c r="F25" i="1"/>
  <c r="E25"/>
  <c r="D25"/>
  <c r="H25"/>
  <c r="G24"/>
  <c r="F24"/>
  <c r="E24"/>
  <c r="D24"/>
  <c r="H24"/>
  <c r="E23"/>
  <c r="H23"/>
  <c r="G22"/>
  <c r="F22"/>
  <c r="E22"/>
  <c r="D22"/>
  <c r="H22"/>
  <c r="G21"/>
  <c r="F21"/>
  <c r="E21"/>
  <c r="D21"/>
  <c r="H21"/>
  <c r="H28"/>
  <c r="G10"/>
  <c r="F10"/>
  <c r="E10"/>
  <c r="D10"/>
  <c r="H10"/>
  <c r="E9"/>
  <c r="H9"/>
  <c r="G8"/>
  <c r="F8"/>
  <c r="E8"/>
  <c r="D8"/>
  <c r="H8"/>
  <c r="G7"/>
  <c r="F7"/>
  <c r="E7"/>
  <c r="D7"/>
  <c r="H7"/>
  <c r="H13"/>
</calcChain>
</file>

<file path=xl/sharedStrings.xml><?xml version="1.0" encoding="utf-8"?>
<sst xmlns="http://schemas.openxmlformats.org/spreadsheetml/2006/main" count="39" uniqueCount="28">
  <si>
    <t>DATI RILEVATI DA PAGAMENTI IN COMPETENZA 2025 CON ESCLUSIONE DEI RESIDUI 2024</t>
  </si>
  <si>
    <t>GRUPPI ASSEMBLEARI</t>
  </si>
  <si>
    <t xml:space="preserve">Descrizione </t>
  </si>
  <si>
    <t>I trimestre</t>
  </si>
  <si>
    <t>II trimestre</t>
  </si>
  <si>
    <t>III trimestre</t>
  </si>
  <si>
    <t>IV trimestre</t>
  </si>
  <si>
    <t>TOTALI</t>
  </si>
  <si>
    <t>Trattamento economico del personale assegnato ai gruppo</t>
  </si>
  <si>
    <t>101101/16</t>
  </si>
  <si>
    <t>Oneri riflessi obbligatori sulle competenze del personale assegnato ai gruppi</t>
  </si>
  <si>
    <t>101101/17</t>
  </si>
  <si>
    <t>Inail</t>
  </si>
  <si>
    <t>Imposta regionale sulle attività produttive sulle competenze del personale  assganto ai gruppi</t>
  </si>
  <si>
    <t>101101/18</t>
  </si>
  <si>
    <t>valore buoni pasto</t>
  </si>
  <si>
    <t xml:space="preserve">Totale generale GRUPPI </t>
  </si>
  <si>
    <t>SEGRETERIE POLITICHE UFFICIO DI PRESIDENZA</t>
  </si>
  <si>
    <t>Retribuzione al personale delle segreterie politiche</t>
  </si>
  <si>
    <t>110102/13</t>
  </si>
  <si>
    <t>Oneri riflessi obbligatori sulle competenze del personale delle segreterie politiche</t>
  </si>
  <si>
    <t>110102/07</t>
  </si>
  <si>
    <t>Oneri riflessi sul trattamento  del personale  assegnato alle segreterie dell'ufficio di presidenza autoliquidazione premio 2024/2025</t>
  </si>
  <si>
    <t>Imposta regionale sulle attività produttive sulle competenze del personale delle segreterie politiche</t>
  </si>
  <si>
    <t>110102/08</t>
  </si>
  <si>
    <t>Missioni</t>
  </si>
  <si>
    <t>110101/02</t>
  </si>
  <si>
    <t xml:space="preserve">Totale generale Segreterie UDP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</si>
</sst>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6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15" xfId="0" applyNumberFormat="1" applyFont="1" applyBorder="1"/>
    <xf numFmtId="4" fontId="1" fillId="2" borderId="15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vertical="center"/>
    </xf>
    <xf numFmtId="4" fontId="1" fillId="3" borderId="10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43" fontId="1" fillId="0" borderId="8" xfId="0" applyNumberFormat="1" applyFont="1" applyBorder="1" applyAlignment="1">
      <alignment vertical="center" wrapText="1"/>
    </xf>
    <xf numFmtId="43" fontId="1" fillId="0" borderId="8" xfId="0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1" fillId="0" borderId="18" xfId="0" applyNumberFormat="1" applyFont="1" applyBorder="1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19" xfId="0" applyFont="1" applyFill="1" applyBorder="1" applyAlignment="1">
      <alignment horizontal="right" vertical="center"/>
    </xf>
    <xf numFmtId="0" fontId="4" fillId="4" borderId="0" xfId="0" applyFont="1" applyFill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A%20Gestione%20economica%20personale/anno%202025/Liquidazioni%20Consiglio/Copia%20di%20Riepilogo%20annual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naio"/>
      <sheetName val="Febbraio"/>
      <sheetName val="Marzo"/>
      <sheetName val="Aprile"/>
      <sheetName val="Maggio"/>
      <sheetName val="Giugno"/>
      <sheetName val="Luglio"/>
      <sheetName val="Agosto"/>
      <sheetName val="Settembre"/>
      <sheetName val="Ottobre"/>
      <sheetName val="Novembre"/>
      <sheetName val="Dicembre"/>
      <sheetName val="Riepilogo"/>
      <sheetName val="Riepilogo 2025 trimestri"/>
    </sheetNames>
    <sheetDataSet>
      <sheetData sheetId="0">
        <row r="10">
          <cell r="G10">
            <v>99201.340000000026</v>
          </cell>
        </row>
        <row r="11">
          <cell r="G11">
            <v>30423.929999999949</v>
          </cell>
        </row>
        <row r="12">
          <cell r="G12">
            <v>8599.0800000000108</v>
          </cell>
        </row>
        <row r="39">
          <cell r="G39">
            <v>33048.819999999985</v>
          </cell>
        </row>
        <row r="40">
          <cell r="G40">
            <v>9933.5599999999904</v>
          </cell>
        </row>
        <row r="41">
          <cell r="G41">
            <v>2866.48</v>
          </cell>
        </row>
        <row r="42">
          <cell r="G42">
            <v>88.68</v>
          </cell>
        </row>
      </sheetData>
      <sheetData sheetId="1">
        <row r="8">
          <cell r="G8">
            <v>102531.81</v>
          </cell>
        </row>
        <row r="9">
          <cell r="G9">
            <v>31470.83</v>
          </cell>
        </row>
        <row r="10">
          <cell r="G10">
            <v>8893.08</v>
          </cell>
        </row>
        <row r="40">
          <cell r="G40">
            <v>33158.76</v>
          </cell>
        </row>
        <row r="41">
          <cell r="G41">
            <v>9967.5499999999993</v>
          </cell>
        </row>
        <row r="42">
          <cell r="G42">
            <v>2876.02</v>
          </cell>
        </row>
      </sheetData>
      <sheetData sheetId="2">
        <row r="8">
          <cell r="G8">
            <v>101239.71</v>
          </cell>
        </row>
        <row r="9">
          <cell r="G9">
            <v>31071.24</v>
          </cell>
        </row>
        <row r="10">
          <cell r="G10">
            <v>8781.01</v>
          </cell>
        </row>
        <row r="37">
          <cell r="G37">
            <v>33158.76</v>
          </cell>
        </row>
        <row r="38">
          <cell r="G38">
            <v>9967.5499999999993</v>
          </cell>
        </row>
        <row r="39">
          <cell r="G39">
            <v>2876.02</v>
          </cell>
        </row>
      </sheetData>
      <sheetData sheetId="3">
        <row r="8">
          <cell r="G8">
            <v>100686.57</v>
          </cell>
        </row>
        <row r="9">
          <cell r="G9">
            <v>30899.53</v>
          </cell>
        </row>
        <row r="10">
          <cell r="G10">
            <v>8733.0300000000007</v>
          </cell>
        </row>
        <row r="44">
          <cell r="G44">
            <v>33286.79</v>
          </cell>
        </row>
        <row r="45">
          <cell r="G45">
            <v>10027.290000000001</v>
          </cell>
        </row>
        <row r="46">
          <cell r="G46">
            <v>2894.68</v>
          </cell>
        </row>
        <row r="47">
          <cell r="G47">
            <v>202.14</v>
          </cell>
        </row>
        <row r="55">
          <cell r="G55">
            <v>5864.48</v>
          </cell>
        </row>
        <row r="57">
          <cell r="G57">
            <v>3084.98</v>
          </cell>
        </row>
      </sheetData>
      <sheetData sheetId="4">
        <row r="8">
          <cell r="G8">
            <v>99470.87</v>
          </cell>
        </row>
        <row r="9">
          <cell r="G9">
            <v>30523.77</v>
          </cell>
        </row>
        <row r="10">
          <cell r="G10">
            <v>8627.58</v>
          </cell>
        </row>
        <row r="37">
          <cell r="G37">
            <v>34581.82</v>
          </cell>
        </row>
        <row r="38">
          <cell r="G38">
            <v>10406.379999999999</v>
          </cell>
        </row>
        <row r="39">
          <cell r="G39">
            <v>2999.43</v>
          </cell>
        </row>
      </sheetData>
      <sheetData sheetId="5">
        <row r="8">
          <cell r="G8">
            <v>98332.53</v>
          </cell>
        </row>
        <row r="9">
          <cell r="G9">
            <v>30171.95</v>
          </cell>
        </row>
        <row r="10">
          <cell r="G10">
            <v>8528.84</v>
          </cell>
        </row>
        <row r="38">
          <cell r="G38">
            <v>35681.01</v>
          </cell>
        </row>
        <row r="39">
          <cell r="G39">
            <v>10751.04</v>
          </cell>
        </row>
        <row r="40">
          <cell r="G40">
            <v>3096.53</v>
          </cell>
        </row>
        <row r="41">
          <cell r="G41">
            <v>117.26</v>
          </cell>
        </row>
      </sheetData>
      <sheetData sheetId="6">
        <row r="8">
          <cell r="G8">
            <v>100842.51</v>
          </cell>
        </row>
        <row r="9">
          <cell r="G9">
            <v>30947.119999999999</v>
          </cell>
        </row>
        <row r="10">
          <cell r="G10">
            <v>8746.57</v>
          </cell>
        </row>
        <row r="40">
          <cell r="G40">
            <v>35231.47</v>
          </cell>
        </row>
        <row r="41">
          <cell r="G41">
            <v>10606.54</v>
          </cell>
        </row>
        <row r="42">
          <cell r="G42">
            <v>3055.81</v>
          </cell>
        </row>
        <row r="43">
          <cell r="G43">
            <v>504.88</v>
          </cell>
        </row>
      </sheetData>
      <sheetData sheetId="7">
        <row r="7">
          <cell r="G7">
            <v>99957.63</v>
          </cell>
        </row>
        <row r="8">
          <cell r="G8">
            <v>30341.46</v>
          </cell>
        </row>
        <row r="9">
          <cell r="G9">
            <v>8576.6</v>
          </cell>
        </row>
        <row r="34">
          <cell r="G34">
            <v>27734.17</v>
          </cell>
        </row>
        <row r="36">
          <cell r="G36">
            <v>8289.24</v>
          </cell>
        </row>
        <row r="37">
          <cell r="G37">
            <v>2291.42</v>
          </cell>
        </row>
        <row r="38">
          <cell r="G38">
            <v>2727.03</v>
          </cell>
        </row>
        <row r="39">
          <cell r="G39">
            <v>321.52</v>
          </cell>
        </row>
      </sheetData>
      <sheetData sheetId="8">
        <row r="7">
          <cell r="G7">
            <v>99042.08</v>
          </cell>
        </row>
        <row r="8">
          <cell r="G8">
            <v>30390.69</v>
          </cell>
        </row>
        <row r="9">
          <cell r="G9">
            <v>8590.42</v>
          </cell>
        </row>
        <row r="33">
          <cell r="G33">
            <v>25955.74</v>
          </cell>
        </row>
        <row r="35">
          <cell r="G35">
            <v>7739.56</v>
          </cell>
        </row>
        <row r="36">
          <cell r="G36">
            <v>2795.91</v>
          </cell>
        </row>
        <row r="37">
          <cell r="G37">
            <v>2251.27</v>
          </cell>
        </row>
        <row r="38">
          <cell r="G38">
            <v>784.59</v>
          </cell>
        </row>
        <row r="39">
          <cell r="G39">
            <v>164.24</v>
          </cell>
        </row>
      </sheetData>
      <sheetData sheetId="9">
        <row r="7">
          <cell r="G7">
            <v>87281.78</v>
          </cell>
        </row>
        <row r="8">
          <cell r="G8">
            <v>26732.400000000001</v>
          </cell>
        </row>
        <row r="9">
          <cell r="G9">
            <v>7566.79</v>
          </cell>
        </row>
        <row r="33">
          <cell r="G33">
            <v>26591.01</v>
          </cell>
        </row>
        <row r="34">
          <cell r="G34">
            <v>7937.36</v>
          </cell>
        </row>
        <row r="35">
          <cell r="G35">
            <v>2256.0300000000002</v>
          </cell>
        </row>
        <row r="36">
          <cell r="G36">
            <v>46.37</v>
          </cell>
        </row>
      </sheetData>
      <sheetData sheetId="10">
        <row r="7">
          <cell r="H7">
            <v>69418.23</v>
          </cell>
        </row>
        <row r="8">
          <cell r="H8">
            <v>19798.830000000002</v>
          </cell>
        </row>
        <row r="9">
          <cell r="H9">
            <v>5607.53</v>
          </cell>
        </row>
        <row r="33">
          <cell r="H33">
            <v>20299.75</v>
          </cell>
        </row>
        <row r="34">
          <cell r="H34">
            <v>6086.03</v>
          </cell>
        </row>
        <row r="35">
          <cell r="H35">
            <v>1757.14</v>
          </cell>
        </row>
        <row r="36">
          <cell r="H36">
            <v>1803.33</v>
          </cell>
        </row>
        <row r="37">
          <cell r="H37">
            <v>520.59</v>
          </cell>
        </row>
        <row r="38">
          <cell r="H38">
            <v>156.41</v>
          </cell>
        </row>
      </sheetData>
      <sheetData sheetId="11">
        <row r="8">
          <cell r="G8">
            <v>103666.35</v>
          </cell>
        </row>
        <row r="9">
          <cell r="G9">
            <v>3531.66</v>
          </cell>
        </row>
        <row r="10">
          <cell r="G10">
            <v>12863.57</v>
          </cell>
        </row>
        <row r="11">
          <cell r="G11">
            <v>14940.48</v>
          </cell>
        </row>
        <row r="12">
          <cell r="G12">
            <v>8817.44</v>
          </cell>
        </row>
        <row r="40">
          <cell r="G40">
            <v>49151.26</v>
          </cell>
        </row>
        <row r="41">
          <cell r="G41">
            <v>14583.01</v>
          </cell>
        </row>
        <row r="42">
          <cell r="G42">
            <v>4263.2700000000004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28"/>
  <sheetViews>
    <sheetView tabSelected="1" workbookViewId="0">
      <selection activeCell="J17" sqref="J17"/>
    </sheetView>
  </sheetViews>
  <sheetFormatPr defaultRowHeight="15"/>
  <cols>
    <col min="2" max="2" width="35.5703125" customWidth="1"/>
    <col min="3" max="3" width="13.42578125" customWidth="1"/>
    <col min="4" max="4" width="14.5703125" customWidth="1"/>
    <col min="5" max="5" width="16.85546875" customWidth="1"/>
    <col min="6" max="6" width="14.85546875" customWidth="1"/>
    <col min="7" max="7" width="16.7109375" customWidth="1"/>
    <col min="8" max="8" width="17.140625" customWidth="1"/>
    <col min="9" max="9" width="17.42578125" customWidth="1"/>
  </cols>
  <sheetData>
    <row r="2" spans="2:9">
      <c r="B2" s="1"/>
      <c r="C2" s="1"/>
      <c r="D2" s="2"/>
      <c r="E2" s="3" t="s">
        <v>0</v>
      </c>
      <c r="F2" s="4"/>
      <c r="G2" s="3"/>
      <c r="H2" s="3"/>
      <c r="I2" s="2"/>
    </row>
    <row r="3" spans="2:9" ht="36.75" customHeight="1">
      <c r="B3" s="1"/>
      <c r="C3" s="1"/>
      <c r="D3" s="2"/>
      <c r="E3" s="3"/>
      <c r="F3" s="4"/>
      <c r="G3" s="3"/>
      <c r="H3" s="3"/>
      <c r="I3" s="2"/>
    </row>
    <row r="4" spans="2:9">
      <c r="B4" s="1"/>
      <c r="C4" s="51" t="s">
        <v>1</v>
      </c>
      <c r="D4" s="52"/>
      <c r="E4" s="2"/>
      <c r="F4" s="2"/>
      <c r="G4" s="2"/>
      <c r="H4" s="2"/>
      <c r="I4" s="2"/>
    </row>
    <row r="5" spans="2:9" ht="15.75" thickBot="1">
      <c r="B5" s="1"/>
      <c r="C5" s="1"/>
      <c r="D5" s="2"/>
      <c r="E5" s="2"/>
      <c r="F5" s="2"/>
      <c r="G5" s="2"/>
      <c r="H5" s="2"/>
      <c r="I5" s="2"/>
    </row>
    <row r="6" spans="2:9">
      <c r="B6" s="5" t="s">
        <v>2</v>
      </c>
      <c r="C6" s="6"/>
      <c r="D6" s="7" t="s">
        <v>3</v>
      </c>
      <c r="E6" s="7" t="s">
        <v>4</v>
      </c>
      <c r="F6" s="7" t="s">
        <v>5</v>
      </c>
      <c r="G6" s="8" t="s">
        <v>6</v>
      </c>
      <c r="H6" s="9" t="s">
        <v>7</v>
      </c>
      <c r="I6" s="10"/>
    </row>
    <row r="7" spans="2:9" ht="25.5">
      <c r="B7" s="11" t="s">
        <v>8</v>
      </c>
      <c r="C7" s="12" t="s">
        <v>9</v>
      </c>
      <c r="D7" s="13">
        <f>[1]Gennaio!G10+[1]Febbraio!G8+[1]Marzo!G8</f>
        <v>302972.86000000004</v>
      </c>
      <c r="E7" s="13">
        <f>[1]Aprile!G8+[1]Maggio!G8+[1]Giugno!G8</f>
        <v>298489.96999999997</v>
      </c>
      <c r="F7" s="13">
        <f>[1]Luglio!G8+[1]Agosto!G7+[1]Settembre!G7</f>
        <v>299842.22000000003</v>
      </c>
      <c r="G7" s="14">
        <f>[1]Ottobre!G7+[1]Novembre!H7+[1]Dicembre!G8+[1]Dicembre!G9</f>
        <v>263898.02</v>
      </c>
      <c r="H7" s="15">
        <f>SUM(D7:G7)</f>
        <v>1165203.07</v>
      </c>
      <c r="I7" s="16"/>
    </row>
    <row r="8" spans="2:9" ht="25.5">
      <c r="B8" s="11" t="s">
        <v>10</v>
      </c>
      <c r="C8" s="12" t="s">
        <v>11</v>
      </c>
      <c r="D8" s="17">
        <f>[1]Gennaio!G11+[1]Febbraio!G9+[1]Marzo!G9</f>
        <v>92965.999999999956</v>
      </c>
      <c r="E8" s="18">
        <f>[1]Aprile!G9+[1]Maggio!G9+[1]Giugno!G9</f>
        <v>91595.25</v>
      </c>
      <c r="F8" s="13">
        <f>[1]Luglio!G9+[1]Agosto!G8+[1]Settembre!G8</f>
        <v>91679.27</v>
      </c>
      <c r="G8" s="14">
        <f>[1]Ottobre!G8+[1]Novembre!H8+[1]Dicembre!G10</f>
        <v>59394.8</v>
      </c>
      <c r="H8" s="15">
        <f>SUM(D8:G8)</f>
        <v>335635.31999999995</v>
      </c>
      <c r="I8" s="16"/>
    </row>
    <row r="9" spans="2:9">
      <c r="B9" s="11" t="s">
        <v>12</v>
      </c>
      <c r="C9" s="12" t="s">
        <v>11</v>
      </c>
      <c r="D9" s="19">
        <v>0</v>
      </c>
      <c r="E9" s="13">
        <f>+[1]Aprile!G55</f>
        <v>5864.48</v>
      </c>
      <c r="F9" s="19">
        <v>0</v>
      </c>
      <c r="G9" s="20">
        <v>0</v>
      </c>
      <c r="H9" s="15">
        <f>SUM(D9:G9)</f>
        <v>5864.48</v>
      </c>
      <c r="I9" s="16"/>
    </row>
    <row r="10" spans="2:9" ht="38.25">
      <c r="B10" s="11" t="s">
        <v>13</v>
      </c>
      <c r="C10" s="12" t="s">
        <v>14</v>
      </c>
      <c r="D10" s="13">
        <f>[1]Gennaio!G12+[1]Febbraio!G10+[1]Marzo!G10</f>
        <v>26273.170000000013</v>
      </c>
      <c r="E10" s="13">
        <f>[1]Aprile!G10+[1]Maggio!G10+[1]Giugno!G10</f>
        <v>25889.45</v>
      </c>
      <c r="F10" s="13">
        <f>[1]Luglio!G10+[1]Agosto!G9+[1]Settembre!G9</f>
        <v>25913.589999999997</v>
      </c>
      <c r="G10" s="14">
        <f>[1]Ottobre!G9+[1]Novembre!H9+[1]Dicembre!G11+[1]Dicembre!G12</f>
        <v>36932.239999999998</v>
      </c>
      <c r="H10" s="15">
        <f>SUM(D10:G10)</f>
        <v>115008.45000000001</v>
      </c>
      <c r="I10" s="16"/>
    </row>
    <row r="11" spans="2:9" ht="15.75" thickBot="1">
      <c r="B11" s="21" t="s">
        <v>7</v>
      </c>
      <c r="C11" s="22"/>
      <c r="D11" s="23"/>
      <c r="E11" s="23"/>
      <c r="F11" s="23"/>
      <c r="G11" s="24"/>
      <c r="H11" s="25"/>
      <c r="I11" s="26"/>
    </row>
    <row r="12" spans="2:9" ht="15.75" thickBot="1">
      <c r="B12" s="1"/>
      <c r="C12" s="1"/>
      <c r="D12" s="2"/>
      <c r="E12" s="2"/>
      <c r="F12" s="2"/>
      <c r="G12" s="2"/>
      <c r="H12" s="27">
        <v>14896.64</v>
      </c>
      <c r="I12" s="44" t="s">
        <v>15</v>
      </c>
    </row>
    <row r="13" spans="2:9" ht="15.75" thickBot="1">
      <c r="B13" s="2"/>
      <c r="C13" s="1"/>
      <c r="D13" s="2"/>
      <c r="E13" s="49" t="s">
        <v>16</v>
      </c>
      <c r="F13" s="49"/>
      <c r="G13" s="50"/>
      <c r="H13" s="28">
        <f>SUM(H7:H12)</f>
        <v>1636607.96</v>
      </c>
      <c r="I13" s="45"/>
    </row>
    <row r="14" spans="2:9">
      <c r="I14" s="46"/>
    </row>
    <row r="15" spans="2:9">
      <c r="I15" s="46"/>
    </row>
    <row r="16" spans="2:9">
      <c r="I16" s="46"/>
    </row>
    <row r="17" spans="2:9">
      <c r="I17" s="46"/>
    </row>
    <row r="18" spans="2:9">
      <c r="B18" s="1"/>
      <c r="C18" s="51" t="s">
        <v>17</v>
      </c>
      <c r="D18" s="53"/>
      <c r="E18" s="53"/>
      <c r="F18" s="2"/>
      <c r="G18" s="2"/>
      <c r="H18" s="2"/>
      <c r="I18" s="45"/>
    </row>
    <row r="19" spans="2:9" ht="15.75" thickBot="1">
      <c r="B19" s="1"/>
      <c r="C19" s="1"/>
      <c r="D19" s="2"/>
      <c r="E19" s="2"/>
      <c r="F19" s="2"/>
      <c r="G19" s="2"/>
      <c r="H19" s="2"/>
      <c r="I19" s="45"/>
    </row>
    <row r="20" spans="2:9">
      <c r="B20" s="29" t="s">
        <v>2</v>
      </c>
      <c r="C20" s="30"/>
      <c r="D20" s="7" t="s">
        <v>3</v>
      </c>
      <c r="E20" s="7" t="s">
        <v>4</v>
      </c>
      <c r="F20" s="7" t="s">
        <v>5</v>
      </c>
      <c r="G20" s="8" t="s">
        <v>6</v>
      </c>
      <c r="H20" s="9" t="s">
        <v>7</v>
      </c>
      <c r="I20" s="47"/>
    </row>
    <row r="21" spans="2:9" ht="25.5">
      <c r="B21" s="31" t="s">
        <v>18</v>
      </c>
      <c r="C21" s="32" t="s">
        <v>19</v>
      </c>
      <c r="D21" s="13">
        <f>[1]Gennaio!G39+[1]Febbraio!G40+[1]Marzo!G37</f>
        <v>99366.34</v>
      </c>
      <c r="E21" s="13">
        <f>[1]Aprile!G44+[1]Maggio!G37+[1]Giugno!G38</f>
        <v>103549.62</v>
      </c>
      <c r="F21" s="13">
        <f>[1]Luglio!G40+[1]Agosto!G34+[1]Settembre!G33</f>
        <v>88921.38</v>
      </c>
      <c r="G21" s="14">
        <f>[1]Ottobre!G33+[1]Novembre!H33+[1]Dicembre!G40+[1]Novembre!H36</f>
        <v>97845.349999999991</v>
      </c>
      <c r="H21" s="15">
        <f>SUM(D21:G21)</f>
        <v>389682.68999999994</v>
      </c>
      <c r="I21" s="47"/>
    </row>
    <row r="22" spans="2:9" ht="25.5">
      <c r="B22" s="11" t="s">
        <v>20</v>
      </c>
      <c r="C22" s="12" t="s">
        <v>21</v>
      </c>
      <c r="D22" s="33">
        <f>[1]Gennaio!G40+[1]Febbraio!G41+[1]Marzo!G38</f>
        <v>29868.659999999989</v>
      </c>
      <c r="E22" s="33">
        <f>[1]Aprile!G45+[1]Maggio!G38+[1]Giugno!G39</f>
        <v>31184.71</v>
      </c>
      <c r="F22" s="33">
        <f>[1]Luglio!G41+[1]Agosto!G36+[1]Settembre!G35+[1]Settembre!G36+[1]Agosto!G37</f>
        <v>31722.67</v>
      </c>
      <c r="G22" s="34">
        <f>[1]Ottobre!G34+[1]Novembre!H37+[1]Novembre!H34+[1]Dicembre!G41</f>
        <v>29126.989999999998</v>
      </c>
      <c r="H22" s="35">
        <f>SUM(D22:G22)</f>
        <v>121903.02999999997</v>
      </c>
      <c r="I22" s="47"/>
    </row>
    <row r="23" spans="2:9" ht="51">
      <c r="B23" s="36" t="s">
        <v>22</v>
      </c>
      <c r="C23" s="12" t="s">
        <v>21</v>
      </c>
      <c r="D23" s="19"/>
      <c r="E23" s="13">
        <f>[1]Aprile!G57</f>
        <v>3084.98</v>
      </c>
      <c r="F23" s="19"/>
      <c r="G23" s="20"/>
      <c r="H23" s="15">
        <f>SUM(D23:G23)</f>
        <v>3084.98</v>
      </c>
      <c r="I23" s="47"/>
    </row>
    <row r="24" spans="2:9" ht="38.25">
      <c r="B24" s="11" t="s">
        <v>23</v>
      </c>
      <c r="C24" s="12" t="s">
        <v>24</v>
      </c>
      <c r="D24" s="13">
        <f>[1]Gennaio!G41+[1]Febbraio!G42+[1]Marzo!G39</f>
        <v>8618.52</v>
      </c>
      <c r="E24" s="13">
        <f>[1]Aprile!G46+[1]Maggio!G39+[1]Giugno!G40</f>
        <v>8990.64</v>
      </c>
      <c r="F24" s="13">
        <f>[1]Luglio!G42+[1]Agosto!G38+[1]Agosto!G39+[1]Settembre!G38+[1]Settembre!G37</f>
        <v>9140.2200000000012</v>
      </c>
      <c r="G24" s="14">
        <f>[1]Ottobre!G35+[1]Ottobre!G36+[1]Novembre!H38+[1]Dicembre!G42+[1]Novembre!H35</f>
        <v>8479.2199999999993</v>
      </c>
      <c r="H24" s="15">
        <f>SUM(D24:G24)</f>
        <v>35228.6</v>
      </c>
      <c r="I24" s="47"/>
    </row>
    <row r="25" spans="2:9">
      <c r="B25" s="11" t="s">
        <v>25</v>
      </c>
      <c r="C25" s="12" t="s">
        <v>26</v>
      </c>
      <c r="D25" s="13">
        <f>[1]Gennaio!G42</f>
        <v>88.68</v>
      </c>
      <c r="E25" s="37">
        <f>[1]Aprile!G47+[1]Giugno!G41</f>
        <v>319.39999999999998</v>
      </c>
      <c r="F25" s="38">
        <f>[1]Luglio!G43+[1]Settembre!G39</f>
        <v>669.12</v>
      </c>
      <c r="G25" s="20"/>
      <c r="H25" s="15">
        <f>SUM(D25:F25)</f>
        <v>1077.2</v>
      </c>
      <c r="I25" s="44"/>
    </row>
    <row r="26" spans="2:9" ht="15.75" thickBot="1">
      <c r="B26" s="39" t="s">
        <v>7</v>
      </c>
      <c r="C26" s="40"/>
      <c r="D26" s="41"/>
      <c r="E26" s="41"/>
      <c r="F26" s="41"/>
      <c r="G26" s="42"/>
      <c r="H26" s="25"/>
      <c r="I26" s="48"/>
    </row>
    <row r="27" spans="2:9" ht="15.75" thickBot="1">
      <c r="B27" s="26"/>
      <c r="C27" s="26"/>
      <c r="D27" s="16"/>
      <c r="E27" s="2"/>
      <c r="F27" s="2"/>
      <c r="G27" s="2"/>
      <c r="H27" s="43">
        <v>6371.61</v>
      </c>
      <c r="I27" s="44" t="s">
        <v>15</v>
      </c>
    </row>
    <row r="28" spans="2:9" ht="15.75" thickBot="1">
      <c r="B28" s="26"/>
      <c r="C28" s="26"/>
      <c r="D28" s="16"/>
      <c r="E28" s="49" t="s">
        <v>27</v>
      </c>
      <c r="F28" s="49"/>
      <c r="G28" s="50"/>
      <c r="H28" s="28">
        <f>SUM(H21:H27)</f>
        <v>557348.10999999987</v>
      </c>
      <c r="I28" s="2"/>
    </row>
  </sheetData>
  <mergeCells count="4">
    <mergeCell ref="E13:G13"/>
    <mergeCell ref="E28:G28"/>
    <mergeCell ref="C4:D4"/>
    <mergeCell ref="C18:E18"/>
  </mergeCells>
  <phoneticPr fontId="0" type="noConversion"/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Corazzi</dc:creator>
  <cp:lastModifiedBy>daniele_severini</cp:lastModifiedBy>
  <cp:lastPrinted>2026-05-25T10:35:18Z</cp:lastPrinted>
  <dcterms:created xsi:type="dcterms:W3CDTF">2026-05-25T08:49:46Z</dcterms:created>
  <dcterms:modified xsi:type="dcterms:W3CDTF">2026-05-25T10:36:11Z</dcterms:modified>
</cp:coreProperties>
</file>